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F PC\Documents\AUDITOR 333333333\FINANCIAL STATEMENTS\LGAs\2021 FINANCIAL STATEMENT\ALL LGA 2021 FS MANUSCRIPT &amp; PRINT\ALL 21 LGA FS FOR 2021\PRINT\SENT\"/>
    </mc:Choice>
  </mc:AlternateContent>
  <xr:revisionPtr revIDLastSave="0" documentId="13_ncr:1_{968CF573-BB40-413E-B798-DAE8656919DC}" xr6:coauthVersionLast="47" xr6:coauthVersionMax="47" xr10:uidLastSave="{00000000-0000-0000-0000-000000000000}"/>
  <bookViews>
    <workbookView xWindow="-120" yWindow="-120" windowWidth="20730" windowHeight="11160" tabRatio="918" xr2:uid="{00000000-000D-0000-FFFF-FFFF00000000}"/>
  </bookViews>
  <sheets>
    <sheet name="Sheet5" sheetId="31" r:id="rId1"/>
    <sheet name="Sheet1" sheetId="27" r:id="rId2"/>
    <sheet name="SFPE" sheetId="1" r:id="rId3"/>
    <sheet name="SFPO" sheetId="2" r:id="rId4"/>
    <sheet name="SCAE" sheetId="3" r:id="rId5"/>
    <sheet name="SCF" sheetId="4" r:id="rId6"/>
    <sheet name="SCBA" sheetId="24" r:id="rId7"/>
    <sheet name="SRNS" sheetId="25" r:id="rId8"/>
    <sheet name="1A" sheetId="5" r:id="rId9"/>
    <sheet name="1B" sheetId="6" r:id="rId10"/>
    <sheet name="2A" sheetId="8" r:id="rId11"/>
    <sheet name="2B" sheetId="7" r:id="rId12"/>
    <sheet name="3" sheetId="9" r:id="rId13"/>
    <sheet name="4" sheetId="10" r:id="rId14"/>
    <sheet name="5" sheetId="11" r:id="rId15"/>
    <sheet name="6" sheetId="12" r:id="rId16"/>
    <sheet name="6B" sheetId="20" r:id="rId17"/>
    <sheet name="7" sheetId="13" r:id="rId18"/>
    <sheet name="8" sheetId="14" r:id="rId19"/>
    <sheet name="9" sheetId="15" r:id="rId20"/>
    <sheet name="10A" sheetId="16" r:id="rId21"/>
    <sheet name="10B" sheetId="26" r:id="rId22"/>
    <sheet name="11" sheetId="23" r:id="rId23"/>
    <sheet name="12" sheetId="18" r:id="rId24"/>
    <sheet name="Sheet2" sheetId="28" r:id="rId25"/>
    <sheet name="Sheet3" sheetId="29" r:id="rId26"/>
    <sheet name="Sheet4" sheetId="30" r:id="rId27"/>
  </sheets>
  <externalReferences>
    <externalReference r:id="rId28"/>
  </externalReferences>
  <definedNames>
    <definedName name="_xlnm.Print_Area" localSheetId="22">'11'!$A$1:$D$14</definedName>
    <definedName name="_xlnm.Print_Area" localSheetId="6">SCBA!$A$1:$I$39</definedName>
    <definedName name="_xlnm.Print_Area" localSheetId="7">SRNS!$A$1:$C$27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" l="1"/>
  <c r="C4" i="2"/>
  <c r="C10" i="18" l="1"/>
  <c r="E7" i="18"/>
  <c r="E8" i="18"/>
  <c r="E9" i="18"/>
  <c r="E10" i="18" l="1"/>
  <c r="C12" i="11"/>
  <c r="D12" i="11"/>
  <c r="E12" i="11"/>
  <c r="F12" i="11"/>
  <c r="G12" i="11"/>
  <c r="B12" i="11"/>
  <c r="E39" i="4"/>
  <c r="D40" i="4"/>
  <c r="D41" i="4"/>
  <c r="D39" i="4"/>
  <c r="D25" i="4"/>
  <c r="E32" i="4"/>
  <c r="D32" i="4"/>
  <c r="E24" i="4"/>
  <c r="D24" i="4"/>
  <c r="D16" i="4"/>
  <c r="E16" i="4"/>
  <c r="D13" i="3"/>
  <c r="E13" i="3" s="1"/>
  <c r="C14" i="3"/>
  <c r="E14" i="3" s="1"/>
  <c r="D6" i="3"/>
  <c r="D10" i="3" s="1"/>
  <c r="C6" i="3"/>
  <c r="C10" i="3" s="1"/>
  <c r="F33" i="2"/>
  <c r="D33" i="2"/>
  <c r="F28" i="2"/>
  <c r="D28" i="2"/>
  <c r="D17" i="2"/>
  <c r="D18" i="2" s="1"/>
  <c r="D29" i="2" s="1"/>
  <c r="F17" i="2"/>
  <c r="F18" i="2" s="1"/>
  <c r="D21" i="1"/>
  <c r="D23" i="1" s="1"/>
  <c r="D25" i="1" s="1"/>
  <c r="D26" i="1" s="1"/>
  <c r="D27" i="1" s="1"/>
  <c r="E21" i="1"/>
  <c r="E23" i="1" s="1"/>
  <c r="E25" i="1" s="1"/>
  <c r="E26" i="1" s="1"/>
  <c r="E27" i="1" s="1"/>
  <c r="F29" i="2" l="1"/>
  <c r="D15" i="3"/>
  <c r="C15" i="3"/>
  <c r="E15" i="3" s="1"/>
  <c r="E25" i="4"/>
  <c r="E6" i="3"/>
  <c r="E10" i="3" s="1"/>
</calcChain>
</file>

<file path=xl/sharedStrings.xml><?xml version="1.0" encoding="utf-8"?>
<sst xmlns="http://schemas.openxmlformats.org/spreadsheetml/2006/main" count="598" uniqueCount="364">
  <si>
    <t>STATEMENT OF FINANCIAL PERFORMANCE</t>
  </si>
  <si>
    <t>REVENUE</t>
  </si>
  <si>
    <t>GOVT. SHARE OF VAT</t>
  </si>
  <si>
    <t>TAX REVENUE</t>
  </si>
  <si>
    <t>NON TAX REVENUE</t>
  </si>
  <si>
    <t>AIDS &amp; GRANTS</t>
  </si>
  <si>
    <t>INTEREST EARNED</t>
  </si>
  <si>
    <t>---</t>
  </si>
  <si>
    <t>TOTAL REVENUE</t>
  </si>
  <si>
    <t>EXPENDITURE</t>
  </si>
  <si>
    <t>SALARIES &amp; WAGES</t>
  </si>
  <si>
    <t>SOCIAL BENEFITS</t>
  </si>
  <si>
    <t>DEPRECIATION CHARGES</t>
  </si>
  <si>
    <t>IMPAVEMENT (LOSS) ON INVESTMENT</t>
  </si>
  <si>
    <t>TOTAL EXPENDITURE</t>
  </si>
  <si>
    <t>SURPLUS /DEFICIT FROM OPERATING ACTIVITIES FOR THE PERIOD</t>
  </si>
  <si>
    <t>PUBLIC DEPT CHARGE</t>
  </si>
  <si>
    <t>TOTAL NON OPERATING REVENUE (EXPENSES)</t>
  </si>
  <si>
    <t>SURPLUS /DEFICIT FROM OTHER ACTIVITIES</t>
  </si>
  <si>
    <t>NET SURPLUS /DEFICIT FOR THE PERIOD</t>
  </si>
  <si>
    <t>IBAJI LOCAL GOVERNMENT OF KOGI STATE</t>
  </si>
  <si>
    <t>FINANCIAL STATEMENTS FOR THE YEAR ENDED 31ST DECEMBER, 2021</t>
  </si>
  <si>
    <t>RESERVES</t>
  </si>
  <si>
    <t>DESCRIPTION</t>
  </si>
  <si>
    <t>ACCUMULATED  SURPLUS (DEFICITS)</t>
  </si>
  <si>
    <t>TOTAL</t>
  </si>
  <si>
    <t>CREDIT TRANSACTION</t>
  </si>
  <si>
    <t>DEBIT TRANSACTION</t>
  </si>
  <si>
    <t>NET SURPLUS/DEFICIT</t>
  </si>
  <si>
    <t>OPENING BALANCE AS AT 1/1/2021</t>
  </si>
  <si>
    <t>RESERVE</t>
  </si>
  <si>
    <t xml:space="preserve">CLOSING BALANCE </t>
  </si>
  <si>
    <t>STATEMENT OF FINANCIAL POSITION</t>
  </si>
  <si>
    <t>STATEMENT OF CHANGE IN ASSET/EQUITY</t>
  </si>
  <si>
    <t>STATEMENT OF CASH FLOW</t>
  </si>
  <si>
    <t>IN FLOWS</t>
  </si>
  <si>
    <t>GOVERNMENT SHARE OF FAAC</t>
  </si>
  <si>
    <t>TOTAL IN FLOW FROM OPERATING ACT.</t>
  </si>
  <si>
    <t>LESS: OUT FLOWS:</t>
  </si>
  <si>
    <t>OVERHEAD COST(S)</t>
  </si>
  <si>
    <t>TRANSFER TO OTHER GOVT. ENTITIES</t>
  </si>
  <si>
    <t>FINANCE COST</t>
  </si>
  <si>
    <t>TOTAL OUT FLOWS FROM OPERATING ACT.</t>
  </si>
  <si>
    <t>NET CASH FLOW FROM OPERATING ACT.</t>
  </si>
  <si>
    <t>PURCHASE /CONSTRUCTION /REHAB. OF PPE</t>
  </si>
  <si>
    <t>PURCHASE OF INLANGIBLE ASSETS</t>
  </si>
  <si>
    <t>ACQUISITION OF INVESTMENTS</t>
  </si>
  <si>
    <t>DIVIDENDS RECEIVED</t>
  </si>
  <si>
    <t>NET CASH FLOW FROM INVESTING ACT.</t>
  </si>
  <si>
    <t>LOAN</t>
  </si>
  <si>
    <t>REPAYMENT OF BORROWING</t>
  </si>
  <si>
    <t>DISTRIBUTION OF SURPLUS /DIVIDENDS PAID</t>
  </si>
  <si>
    <t>NET  CASH FLOW FROM ALL ACTIVITIES</t>
  </si>
  <si>
    <t>OPENING CASH BALANCE</t>
  </si>
  <si>
    <t>CLOSING CASH BALANCE</t>
  </si>
  <si>
    <t>FOREX EQULISATION</t>
  </si>
  <si>
    <t>STATUTORY ALLOCATION</t>
  </si>
  <si>
    <t>EXCHANGE DIFFERENCE</t>
  </si>
  <si>
    <t>KSU REFUND</t>
  </si>
  <si>
    <t>JAAC SPECIAL</t>
  </si>
  <si>
    <t>NON OIL REVENUE</t>
  </si>
  <si>
    <t>SOLID MINERAL</t>
  </si>
  <si>
    <t>BAIL OUT REFUND</t>
  </si>
  <si>
    <t>RECOVERED EXCESS BANK CHARGES</t>
  </si>
  <si>
    <t>TOTAL STATUTORY REVENUE</t>
  </si>
  <si>
    <t>ACTUAL</t>
  </si>
  <si>
    <t>BUDGET</t>
  </si>
  <si>
    <t>SRA</t>
  </si>
  <si>
    <t>FGN REFUND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</si>
  <si>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</si>
  <si>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</si>
  <si>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</si>
  <si>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</si>
  <si>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</si>
  <si>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</si>
  <si>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</si>
  <si>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</si>
  <si>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</si>
  <si>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</si>
  <si>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</si>
  <si>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</si>
  <si>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GOVERNMENT SHARE OF VAT</t>
  </si>
  <si>
    <t>MONTH</t>
  </si>
  <si>
    <t>YEAR ENDED 31ST DECEMBER, 2021</t>
  </si>
  <si>
    <t xml:space="preserve">AUGUST </t>
  </si>
  <si>
    <t>VARIANCE</t>
  </si>
  <si>
    <t>VALUE ADDED TAX</t>
  </si>
  <si>
    <t>COMMUNITY DEVELOPMENT</t>
  </si>
  <si>
    <t>BICYCLE LICENCE</t>
  </si>
  <si>
    <t>CATTLE DEALER LICENCE</t>
  </si>
  <si>
    <t>PRODUCE PERMIT LICENCE</t>
  </si>
  <si>
    <t>STATE OF ORIGIN</t>
  </si>
  <si>
    <t>PROCEED FROM SALES OF GOVT. VEHICLES</t>
  </si>
  <si>
    <t>DEVELOPMENT LEVY</t>
  </si>
  <si>
    <t>EARNINGS FROM MED. SERVICES</t>
  </si>
  <si>
    <t>TIMBER &amp; FOREST TREES</t>
  </si>
  <si>
    <t>MOTOR STICKER</t>
  </si>
  <si>
    <t>HIRING SERVICES</t>
  </si>
  <si>
    <t>AMBULANCE FEE</t>
  </si>
  <si>
    <t>SUNDRY IGR</t>
  </si>
  <si>
    <t>SALARIES  &amp; WAGES</t>
  </si>
  <si>
    <t>GRAND TOTAL</t>
  </si>
  <si>
    <t>ACTUAL TOTAL SALARY</t>
  </si>
  <si>
    <t>PAYMENT</t>
  </si>
  <si>
    <t>GRATIVITY ARREARS</t>
  </si>
  <si>
    <t>DEATH EXPENSES</t>
  </si>
  <si>
    <t>BURIAL EXPENSES</t>
  </si>
  <si>
    <t>STATUTORY CONTRIBUTION</t>
  </si>
  <si>
    <t>REMITTANCE TO SUBEB</t>
  </si>
  <si>
    <t>BANK CHARGES</t>
  </si>
  <si>
    <t>DOMESTIC LOAN INTEREST</t>
  </si>
  <si>
    <t>DOMESTIC INTEREST / DISCOUNT TREASURY BILL</t>
  </si>
  <si>
    <t>OTHER</t>
  </si>
  <si>
    <t>BANKS</t>
  </si>
  <si>
    <t>CASH IN THE TILL</t>
  </si>
  <si>
    <t>ACCESS BANK PLC</t>
  </si>
  <si>
    <t>UBA</t>
  </si>
  <si>
    <t>UNION BANK</t>
  </si>
  <si>
    <t>SALARY PAYABLES</t>
  </si>
  <si>
    <t>OTHER PAYABLES</t>
  </si>
  <si>
    <t>TERM LOANS</t>
  </si>
  <si>
    <t>BALANCE B/F</t>
  </si>
  <si>
    <t>SALARY PAYABLE FOR THE YEAR</t>
  </si>
  <si>
    <t>LEAVE ALLOWANCE</t>
  </si>
  <si>
    <t>LEGISLATIVE AIM</t>
  </si>
  <si>
    <t>ADMINISTRATIVE</t>
  </si>
  <si>
    <t>DEPARTMENTS</t>
  </si>
  <si>
    <t>ROAD MAINTENANCE</t>
  </si>
  <si>
    <t>AGRICULTURAL EQUIPT.</t>
  </si>
  <si>
    <t>REHABILITATION OF RESIDENCE</t>
  </si>
  <si>
    <t xml:space="preserve">IBAJI LOCAL GOVERNMENT KOGI STATE </t>
  </si>
  <si>
    <t>FINANCIAL STATEMENT FOR THE YEAR ENDED 31ST DECEMBER, 2021</t>
  </si>
  <si>
    <t xml:space="preserve">NOTE TO THE FINANCIAL STATEMENTS </t>
  </si>
  <si>
    <t xml:space="preserve">Description </t>
  </si>
  <si>
    <t xml:space="preserve">Infrastructure </t>
  </si>
  <si>
    <t xml:space="preserve">Land </t>
  </si>
  <si>
    <t xml:space="preserve">Building </t>
  </si>
  <si>
    <t xml:space="preserve">Total </t>
  </si>
  <si>
    <t>COST/REVALUATION</t>
  </si>
  <si>
    <t>N</t>
  </si>
  <si>
    <t>Balance B/Forward 1st January, 2021</t>
  </si>
  <si>
    <t xml:space="preserve">Addition during the year </t>
  </si>
  <si>
    <t xml:space="preserve">Revaluation </t>
  </si>
  <si>
    <t xml:space="preserve">Recognition of Legacy PPE </t>
  </si>
  <si>
    <t xml:space="preserve">PPE under test running </t>
  </si>
  <si>
    <t xml:space="preserve">Disposal during the year </t>
  </si>
  <si>
    <t>-</t>
  </si>
  <si>
    <t xml:space="preserve"> </t>
  </si>
  <si>
    <t xml:space="preserve">ACCUMULATED DEPRECIATION </t>
  </si>
  <si>
    <t xml:space="preserve">Depreciation Rate </t>
  </si>
  <si>
    <t xml:space="preserve">Prior Year  Adjustment </t>
  </si>
  <si>
    <t xml:space="preserve">Total Charge for the year </t>
  </si>
  <si>
    <t xml:space="preserve">Disposal During the year </t>
  </si>
  <si>
    <t>Balance/Forward 31st Dec 2020</t>
  </si>
  <si>
    <t xml:space="preserve">ACCUMULATED IMPAIRMENT </t>
  </si>
  <si>
    <t>Balance B/Forward 1st Jan 2020</t>
  </si>
  <si>
    <t xml:space="preserve">Additions During the year </t>
  </si>
  <si>
    <t>Balance C/Forward 31st December, 2020</t>
  </si>
  <si>
    <t xml:space="preserve">NET BOOK VALUE </t>
  </si>
  <si>
    <t>Balance as at 1st January 2020</t>
  </si>
  <si>
    <t>S/N</t>
  </si>
  <si>
    <t>1</t>
  </si>
  <si>
    <t>2</t>
  </si>
  <si>
    <t>3</t>
  </si>
  <si>
    <t>4</t>
  </si>
  <si>
    <t>5</t>
  </si>
  <si>
    <t>6</t>
  </si>
  <si>
    <t>7</t>
  </si>
  <si>
    <t>8</t>
  </si>
  <si>
    <t>NOTE 1A: GOVERNMENT SHARE OF FAAC (Statutory Revenue)</t>
  </si>
  <si>
    <t>NOTE TO THE FINANCIAL STATEMENTS</t>
  </si>
  <si>
    <t>NOTE 1B: GOVERNMENT SHARE OF FAAC (Statutory Revenue)</t>
  </si>
  <si>
    <t xml:space="preserve">NOTES TO THE FINANCIAL STATEMENT </t>
  </si>
  <si>
    <t>NOTE 2B: GOVERNMENT SHARE OF VALUE ADDED TAX (VAT)</t>
  </si>
  <si>
    <t xml:space="preserve">NOTES TO THE FINANCIAL STATEMENTS </t>
  </si>
  <si>
    <t xml:space="preserve">TOTAL </t>
  </si>
  <si>
    <t>NOTE 2A GOVERNMENT SHARE OF VALUE ADDED TAX (VAT)</t>
  </si>
  <si>
    <t xml:space="preserve">TRADE PERMIT LICENSE </t>
  </si>
  <si>
    <t>LIQUOR LICENCE</t>
  </si>
  <si>
    <t>SALES OF DRUGS &amp; MEDICATION</t>
  </si>
  <si>
    <t xml:space="preserve">NOTE 3: TAX REVENUE </t>
  </si>
  <si>
    <t>NOTES TO THE FINANCIAL STATEMENTS</t>
  </si>
  <si>
    <t xml:space="preserve">NOTE 4: SALARIS &amp; WAGES </t>
  </si>
  <si>
    <t xml:space="preserve">ACTUAL </t>
  </si>
  <si>
    <t xml:space="preserve">NOTE5: SOCIAL BENEFITS </t>
  </si>
  <si>
    <t>OVERHEAD COST</t>
  </si>
  <si>
    <t xml:space="preserve">NOTE 6: OVERHEAD COST </t>
  </si>
  <si>
    <t>Balance C/Forward 31st December 2021</t>
  </si>
  <si>
    <t>Balance as at 31st December, 2021</t>
  </si>
  <si>
    <t>NOTE 7: SCHEDULE OF PROPERTY, PLANTS AND EQUIPMENT (PPE)</t>
  </si>
  <si>
    <t xml:space="preserve">NOTE 8: PUBLIC DEBT CHARGES </t>
  </si>
  <si>
    <t xml:space="preserve">NOTES TO FINANCIAL STATEMENT </t>
  </si>
  <si>
    <t xml:space="preserve">NOTE 10A: SHORT TERM LOANS &amp; DEBITS </t>
  </si>
  <si>
    <t>NOTES TO FINANCIAL STATEMENT</t>
  </si>
  <si>
    <t xml:space="preserve">NOTE 10B: SALARY PAYABLE </t>
  </si>
  <si>
    <t xml:space="preserve">NOTE 12: CAPITAL EXPENDITURE </t>
  </si>
  <si>
    <t>GOVERNMENT SHARE OF FAAC (Statutory Revenue)</t>
  </si>
  <si>
    <t>(19,732,298)</t>
  </si>
  <si>
    <t>SHOP RATE</t>
  </si>
  <si>
    <t>Balance B/Forward 10th Jan. 2021</t>
  </si>
  <si>
    <t>(4,532.25)</t>
  </si>
  <si>
    <t>(7,949,140.75)</t>
  </si>
  <si>
    <t>(2,251,677.90)</t>
  </si>
  <si>
    <t>LOCAL TRAVEL &amp; TRANSPORTS</t>
  </si>
  <si>
    <t>MAINTENANCE OF OFFICE</t>
  </si>
  <si>
    <t>SECURITY VOTE</t>
  </si>
  <si>
    <t>HONORARIUM &amp; SITTING ALL.</t>
  </si>
  <si>
    <t>WELFARE SERVICES</t>
  </si>
  <si>
    <t>FOOD STUFF &amp; CAT.  MATERIALS</t>
  </si>
  <si>
    <t>OFFICE STATIONERIES</t>
  </si>
  <si>
    <t>LEGAL SERVICES</t>
  </si>
  <si>
    <t>MAINTENANCE OF PLANTS &amp; GEN.</t>
  </si>
  <si>
    <t>CLEARING &amp; FUMIGATION</t>
  </si>
  <si>
    <t xml:space="preserve">LOCAL TRAINING </t>
  </si>
  <si>
    <t xml:space="preserve">FINANCIAL CONSULTING </t>
  </si>
  <si>
    <t>SURVEYING SERVICES</t>
  </si>
  <si>
    <t>MEDICAL CONSULTANCY</t>
  </si>
  <si>
    <t>REFRESHMENT &amp; MEAL</t>
  </si>
  <si>
    <t>34,678,030.94</t>
  </si>
  <si>
    <t>S/NO.</t>
  </si>
  <si>
    <t>SECURITY TRUST FUND</t>
  </si>
  <si>
    <t>5% KOGI STATE TRADITIONAL COUNCIL</t>
  </si>
  <si>
    <t>1% AUDITOR GENERAL FOR LG</t>
  </si>
  <si>
    <t>1% LG SERVICE COMMISSION</t>
  </si>
  <si>
    <t>5% CONFLUENCE UNIVERSITY</t>
  </si>
  <si>
    <t>1% MINISTRY OF LG &amp; CHIEFTAINCY AFFAIRS</t>
  </si>
  <si>
    <t>CLOSING BALANCE 31ST DEC. 2020</t>
  </si>
  <si>
    <t>CASH FLOW FROM OPERATING ACTIVITIES</t>
  </si>
  <si>
    <t>CASH FLOW FROM FINANCING ACTIVITIES</t>
  </si>
  <si>
    <t>NET CASH FLOW FROM FINANCING ACTIVITIES</t>
  </si>
  <si>
    <t>CASH FLOW FROM INVESTMENT ACT.</t>
  </si>
  <si>
    <t>Staff Salary</t>
  </si>
  <si>
    <t>TOTAL 
PENSION</t>
  </si>
  <si>
    <t>BALANCE
 PAYABLE</t>
  </si>
  <si>
    <t>NOTE 6B:  STATUTORY CONTRIBUTION ANALYSIS</t>
  </si>
  <si>
    <t xml:space="preserve">Furniture 
&amp; Fittings </t>
  </si>
  <si>
    <t xml:space="preserve">Office IT 
Equipments </t>
  </si>
  <si>
    <t>Plants &amp; 
Machinery</t>
  </si>
  <si>
    <t xml:space="preserve">Teaching &amp; 
Learning Aids </t>
  </si>
  <si>
    <t xml:space="preserve">Agriculture 
Equipment </t>
  </si>
  <si>
    <t xml:space="preserve">Motor 
Vehicles </t>
  </si>
  <si>
    <t xml:space="preserve">Medical 
Equipment </t>
  </si>
  <si>
    <t>Notes to the Financial Statements</t>
  </si>
  <si>
    <t>Description</t>
  </si>
  <si>
    <t>Amount</t>
  </si>
  <si>
    <t>Opening Balance as at 01 January 2021</t>
  </si>
  <si>
    <t>IPSA Adjustments</t>
  </si>
  <si>
    <t>Recognition of Legacy PPE</t>
  </si>
  <si>
    <t>Prior years Adjustments</t>
  </si>
  <si>
    <t>Total IPSA Adjustments</t>
  </si>
  <si>
    <t>Closing Balance as at 31 December 2021</t>
  </si>
  <si>
    <t>TUKURA WABARE STEPHEN</t>
  </si>
  <si>
    <t>Note 11: Reserves</t>
  </si>
  <si>
    <t>Ibaji Local Government of Kogi State</t>
  </si>
  <si>
    <t>Drug/Lab/Medical Survey</t>
  </si>
  <si>
    <t>Agric. Consulting</t>
  </si>
  <si>
    <t>Minor Road Maintenance</t>
  </si>
  <si>
    <t>Teaching &amp; Instructional Material</t>
  </si>
  <si>
    <t>Medical Expenses</t>
  </si>
  <si>
    <t>Chemical, Fertalizer &amp; Seedling</t>
  </si>
  <si>
    <t>Total</t>
  </si>
  <si>
    <t>CAPITAL 
EXPENDITURE</t>
  </si>
  <si>
    <t>Statement of Comparison of Budget and Actual</t>
  </si>
  <si>
    <t>Notes</t>
  </si>
  <si>
    <t>Budget</t>
  </si>
  <si>
    <t>Year Ended 31st 
December 2021</t>
  </si>
  <si>
    <t>Difference
 Between
 Budget
 &amp; Actual</t>
  </si>
  <si>
    <t>RECURRENT REVENUE</t>
  </si>
  <si>
    <t>Original</t>
  </si>
  <si>
    <t>Supplem
entary</t>
  </si>
  <si>
    <t>Final</t>
  </si>
  <si>
    <t>Government Share of FAAC (Statutory Revenue)</t>
  </si>
  <si>
    <t>Non-Oil Revenue</t>
  </si>
  <si>
    <t>Exchange Difference</t>
  </si>
  <si>
    <t>JAAC Special Allocation</t>
  </si>
  <si>
    <t>Excess Bank Charges Recovered</t>
  </si>
  <si>
    <t>FOREX Equalization</t>
  </si>
  <si>
    <t xml:space="preserve">Refund </t>
  </si>
  <si>
    <t>Government Share of VAT</t>
  </si>
  <si>
    <t>Tax Revenue</t>
  </si>
  <si>
    <t>Non Tax Revenue</t>
  </si>
  <si>
    <t>TOTAL RECURRENT REVENUE</t>
  </si>
  <si>
    <t>CAPITAL RECEIPT</t>
  </si>
  <si>
    <t>TOTAL CAPITAL RECEIPT</t>
  </si>
  <si>
    <t>RECURRENT EXPENDITURES</t>
  </si>
  <si>
    <t>Salaries &amp; Wages</t>
  </si>
  <si>
    <t>Social Benefits</t>
  </si>
  <si>
    <t>Overhead Cost</t>
  </si>
  <si>
    <t>Public Debt Charges</t>
  </si>
  <si>
    <t>Impairment (Loss) on Investment</t>
  </si>
  <si>
    <t>TOTAL RECURRENT EXPENDITURES</t>
  </si>
  <si>
    <t>CAPITAL EXPENDITURE</t>
  </si>
  <si>
    <t>Property, Plant &amp; Equipment (PPE)</t>
  </si>
  <si>
    <t>TOTAL CAPITAL EXPENDITURE</t>
  </si>
  <si>
    <t>Kogi  State</t>
  </si>
  <si>
    <t>Reconciliation of Net Surplus/Deficit To Net Cash flow from Operating Activities</t>
  </si>
  <si>
    <t>Net Surplus/(Deficit) as per Statement of Financial Performance</t>
  </si>
  <si>
    <t>Add/(Less) non-cash items</t>
  </si>
  <si>
    <t>Depreciation and amortisation</t>
  </si>
  <si>
    <t>Impairment of Investments</t>
  </si>
  <si>
    <t xml:space="preserve">Total non-cash Items </t>
  </si>
  <si>
    <t>Add/(Less) movements in statement of financial position items</t>
  </si>
  <si>
    <t>Increase/(Decrease) in Short Term Loan (Proceeds from Borrowing)</t>
  </si>
  <si>
    <t>Increase/(Decrease) in Long Term Loan (Proceeds from Borrowing)</t>
  </si>
  <si>
    <t>(Increase)/decrease in Loan Repayment</t>
  </si>
  <si>
    <t>Total movements in working capital items</t>
  </si>
  <si>
    <t>Add/(Less) items classified as investing activities</t>
  </si>
  <si>
    <t>Purchase of PPE</t>
  </si>
  <si>
    <t>Total items classified as investing activities</t>
  </si>
  <si>
    <t xml:space="preserve">Net cash flow from All (Operating) Activities </t>
  </si>
  <si>
    <t>Cash &amp; Cash Equivalent as at 01 January 2020</t>
  </si>
  <si>
    <t>Cash &amp; Cash Equivalent as at 31 December 2020</t>
  </si>
  <si>
    <t>Excess Crude</t>
  </si>
  <si>
    <t>FGN/KSG Refund</t>
  </si>
  <si>
    <t>Good Value</t>
  </si>
  <si>
    <t>Financial Statements for the Year Ended 31 December, 2021</t>
  </si>
  <si>
    <t>Local Government Treasurer (LGT)</t>
  </si>
  <si>
    <t>Financial Statements for the Year Ended 31 December 2021</t>
  </si>
  <si>
    <t>Year Ended 31st 
December 2020</t>
  </si>
  <si>
    <t xml:space="preserve">Revenue </t>
  </si>
  <si>
    <t>Assets:</t>
  </si>
  <si>
    <t>Current Assets:</t>
  </si>
  <si>
    <t>Cash &amp; Cash Equivalent</t>
  </si>
  <si>
    <t>Prepayment</t>
  </si>
  <si>
    <t>Inventory/Other Current Asssets</t>
  </si>
  <si>
    <t>Total Crrent Assests</t>
  </si>
  <si>
    <t/>
  </si>
  <si>
    <t>Non Current Assets</t>
  </si>
  <si>
    <t xml:space="preserve">Long Term Loans </t>
  </si>
  <si>
    <t>Investements</t>
  </si>
  <si>
    <t>Property Plant &amp; Equipment</t>
  </si>
  <si>
    <t>Intangible  Assets</t>
  </si>
  <si>
    <t>Total Non Current Asset</t>
  </si>
  <si>
    <t>Total Assets</t>
  </si>
  <si>
    <t>Liabilities</t>
  </si>
  <si>
    <t>Current Liabilities</t>
  </si>
  <si>
    <t>Short Term Loan &amp; Debts</t>
  </si>
  <si>
    <t>Unpermitted Deductions</t>
  </si>
  <si>
    <t xml:space="preserve">Payables </t>
  </si>
  <si>
    <t xml:space="preserve">Total Current Liabilities </t>
  </si>
  <si>
    <t>Long Term Borrowing</t>
  </si>
  <si>
    <t>Total Non Current Liabilities</t>
  </si>
  <si>
    <t>Total Liabilities</t>
  </si>
  <si>
    <t>Net Assets</t>
  </si>
  <si>
    <t>Net Assets/Equity</t>
  </si>
  <si>
    <t>Reserves</t>
  </si>
  <si>
    <t>Accumulated Surplus(Deficits)</t>
  </si>
  <si>
    <t>Total Net Asset/Equity</t>
  </si>
  <si>
    <t>Months</t>
  </si>
  <si>
    <t>Forex</t>
  </si>
  <si>
    <t>Non Oil Revenue</t>
  </si>
  <si>
    <t>Solid
 Mineral</t>
  </si>
  <si>
    <t>Return From FAAC</t>
  </si>
  <si>
    <t>FGN 
Refund</t>
  </si>
  <si>
    <t>KSG 
Refund</t>
  </si>
  <si>
    <t>BALANCE 
PAYABLE</t>
  </si>
  <si>
    <t xml:space="preserve">NOTE 9: CASH &amp; CASH EQUIVALENT </t>
  </si>
  <si>
    <t xml:space="preserve">"Year Ended 31st December 2021"
</t>
  </si>
  <si>
    <t>"Year Ended 31st December 2021"</t>
  </si>
  <si>
    <t>Attah U. Michael</t>
  </si>
  <si>
    <t>Ibaji Local Government</t>
  </si>
  <si>
    <t xml:space="preserve">   
Attah U. Michael   
Local Government Treasurer (LGT)   
Ibaji Local Government   
Kogi  State   </t>
  </si>
  <si>
    <t>Year Ended 31st December 2021</t>
  </si>
  <si>
    <t>Year Ended 31st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</si>
</sst>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[$N-46A]\ * #,##0.00_ ;_ [$N-46A]\ * \-#,##0.00_ ;_ [$N-46A]\ * &quot;-&quot;??_ ;_ @_ "/>
    <numFmt numFmtId="165" formatCode="_ [$N-470]\ * #,##0.00_ ;_ [$N-470]\ * \-#,##0.00_ ;_ [$N-470]\ * &quot;-&quot;??_ ;_ @_ "/>
    <numFmt numFmtId="166" formatCode="_(* #,##0_);_(* \(#,##0\);_(* &quot;-&quot;??_);_(@_)"/>
    <numFmt numFmtId="167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Berlin Sans FB"/>
      <family val="2"/>
    </font>
    <font>
      <sz val="11"/>
      <color rgb="FF002060"/>
      <name val="Berlin Sans FB"/>
      <family val="2"/>
    </font>
    <font>
      <sz val="11"/>
      <color theme="1"/>
      <name val="Calibri"/>
      <family val="2"/>
      <charset val="1"/>
      <scheme val="minor"/>
    </font>
    <font>
      <b/>
      <i/>
      <sz val="11"/>
      <color rgb="FF002060"/>
      <name val="Berlin Sans FB"/>
      <family val="2"/>
    </font>
    <font>
      <i/>
      <sz val="11"/>
      <color rgb="FF002060"/>
      <name val="Berlin Sans FB"/>
      <family val="2"/>
    </font>
    <font>
      <sz val="7"/>
      <color rgb="FF002060"/>
      <name val="Berlin Sans FB"/>
      <family val="2"/>
    </font>
    <font>
      <b/>
      <sz val="7"/>
      <color rgb="FF002060"/>
      <name val="Berlin Sans FB"/>
      <family val="2"/>
    </font>
    <font>
      <strike/>
      <sz val="7"/>
      <color rgb="FF002060"/>
      <name val="Berlin Sans FB"/>
      <family val="2"/>
    </font>
    <font>
      <b/>
      <sz val="12"/>
      <color rgb="FF002060"/>
      <name val="Berlin Sans FB"/>
      <family val="2"/>
    </font>
    <font>
      <b/>
      <sz val="10"/>
      <color rgb="FF00206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43" fontId="3" fillId="0" borderId="0" xfId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3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43" fontId="3" fillId="0" borderId="1" xfId="1" quotePrefix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 wrapText="1"/>
    </xf>
    <xf numFmtId="166" fontId="2" fillId="0" borderId="1" xfId="1" quotePrefix="1" applyNumberFormat="1" applyFont="1" applyBorder="1" applyAlignment="1">
      <alignment horizontal="right" vertical="center"/>
    </xf>
    <xf numFmtId="3" fontId="3" fillId="0" borderId="1" xfId="0" quotePrefix="1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3" fontId="3" fillId="0" borderId="1" xfId="1" quotePrefix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6" fontId="8" fillId="0" borderId="1" xfId="1" applyNumberFormat="1" applyFont="1" applyBorder="1" applyAlignment="1">
      <alignment vertical="center" wrapText="1"/>
    </xf>
    <xf numFmtId="166" fontId="8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6" fontId="9" fillId="0" borderId="1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6" fontId="8" fillId="0" borderId="1" xfId="1" applyNumberFormat="1" applyFont="1" applyBorder="1" applyAlignment="1">
      <alignment horizontal="right" vertical="center"/>
    </xf>
    <xf numFmtId="166" fontId="8" fillId="0" borderId="1" xfId="1" quotePrefix="1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3" fillId="0" borderId="1" xfId="1" quotePrefix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3" fontId="3" fillId="2" borderId="1" xfId="1" applyFont="1" applyFill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1" xfId="1" quotePrefix="1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vertical="center"/>
    </xf>
    <xf numFmtId="166" fontId="3" fillId="0" borderId="1" xfId="1" quotePrefix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horizontal="center" vertical="center"/>
    </xf>
    <xf numFmtId="166" fontId="3" fillId="0" borderId="8" xfId="1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43" fontId="3" fillId="0" borderId="1" xfId="3" applyFont="1" applyFill="1" applyBorder="1" applyAlignment="1">
      <alignment vertical="center"/>
    </xf>
    <xf numFmtId="39" fontId="3" fillId="0" borderId="1" xfId="4" applyNumberFormat="1" applyFont="1" applyFill="1" applyBorder="1" applyAlignment="1">
      <alignment vertical="center"/>
    </xf>
    <xf numFmtId="166" fontId="3" fillId="0" borderId="1" xfId="2" applyNumberFormat="1" applyFont="1" applyBorder="1" applyAlignment="1">
      <alignment vertical="center"/>
    </xf>
    <xf numFmtId="166" fontId="3" fillId="0" borderId="1" xfId="3" applyNumberFormat="1" applyFont="1" applyFill="1" applyBorder="1" applyAlignment="1">
      <alignment vertical="center"/>
    </xf>
    <xf numFmtId="167" fontId="3" fillId="0" borderId="1" xfId="2" applyNumberFormat="1" applyFont="1" applyBorder="1" applyAlignment="1">
      <alignment vertical="center"/>
    </xf>
    <xf numFmtId="39" fontId="2" fillId="0" borderId="1" xfId="4" applyNumberFormat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1" quotePrefix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43" fontId="2" fillId="0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3" fontId="3" fillId="0" borderId="5" xfId="0" quotePrefix="1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/>
    </xf>
    <xf numFmtId="0" fontId="10" fillId="0" borderId="11" xfId="0" applyFont="1" applyBorder="1"/>
    <xf numFmtId="49" fontId="3" fillId="0" borderId="13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10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166" fontId="3" fillId="0" borderId="6" xfId="1" applyNumberFormat="1" applyFont="1" applyFill="1" applyBorder="1" applyAlignment="1">
      <alignment vertical="center" wrapText="1"/>
    </xf>
    <xf numFmtId="166" fontId="3" fillId="0" borderId="6" xfId="1" applyNumberFormat="1" applyFont="1" applyFill="1" applyBorder="1" applyAlignment="1">
      <alignment vertical="center"/>
    </xf>
    <xf numFmtId="0" fontId="3" fillId="0" borderId="6" xfId="1" applyNumberFormat="1" applyFont="1" applyFill="1" applyBorder="1" applyAlignment="1">
      <alignment vertical="center"/>
    </xf>
    <xf numFmtId="43" fontId="3" fillId="0" borderId="6" xfId="1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43" fontId="3" fillId="0" borderId="10" xfId="1" applyFont="1" applyFill="1" applyBorder="1" applyAlignment="1">
      <alignment vertical="center"/>
    </xf>
    <xf numFmtId="43" fontId="3" fillId="0" borderId="12" xfId="1" applyFont="1" applyFill="1" applyBorder="1" applyAlignment="1">
      <alignment vertical="center"/>
    </xf>
    <xf numFmtId="43" fontId="3" fillId="0" borderId="7" xfId="1" applyFont="1" applyFill="1" applyBorder="1" applyAlignment="1">
      <alignment vertical="center"/>
    </xf>
    <xf numFmtId="43" fontId="3" fillId="0" borderId="14" xfId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3" fillId="0" borderId="6" xfId="1" applyNumberFormat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right" vertical="center"/>
    </xf>
    <xf numFmtId="166" fontId="3" fillId="0" borderId="3" xfId="1" applyNumberFormat="1" applyFont="1" applyFill="1" applyBorder="1" applyAlignment="1">
      <alignment vertical="center" wrapText="1"/>
    </xf>
    <xf numFmtId="0" fontId="3" fillId="0" borderId="4" xfId="1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right" vertical="center"/>
    </xf>
    <xf numFmtId="9" fontId="7" fillId="0" borderId="1" xfId="5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4" fontId="2" fillId="0" borderId="16" xfId="0" applyNumberFormat="1" applyFont="1" applyBorder="1" applyAlignment="1">
      <alignment horizontal="right" vertical="center"/>
    </xf>
    <xf numFmtId="43" fontId="2" fillId="0" borderId="0" xfId="1" applyFont="1" applyFill="1" applyBorder="1" applyAlignment="1">
      <alignment horizontal="right" vertical="center" wrapText="1"/>
    </xf>
    <xf numFmtId="166" fontId="3" fillId="0" borderId="13" xfId="1" applyNumberFormat="1" applyFont="1" applyFill="1" applyBorder="1" applyAlignment="1">
      <alignment vertical="center" wrapText="1"/>
    </xf>
    <xf numFmtId="166" fontId="3" fillId="0" borderId="7" xfId="1" applyNumberFormat="1" applyFont="1" applyFill="1" applyBorder="1" applyAlignment="1">
      <alignment vertical="center"/>
    </xf>
    <xf numFmtId="0" fontId="3" fillId="0" borderId="7" xfId="1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166" fontId="2" fillId="0" borderId="1" xfId="1" applyNumberFormat="1" applyFont="1" applyFill="1" applyBorder="1" applyAlignment="1">
      <alignment horizontal="left"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left" vertical="center"/>
    </xf>
    <xf numFmtId="166" fontId="2" fillId="0" borderId="3" xfId="1" applyNumberFormat="1" applyFont="1" applyFill="1" applyBorder="1" applyAlignment="1">
      <alignment horizontal="left" vertical="center" wrapText="1"/>
    </xf>
    <xf numFmtId="166" fontId="2" fillId="0" borderId="4" xfId="1" applyNumberFormat="1" applyFont="1" applyFill="1" applyBorder="1" applyAlignment="1">
      <alignment horizontal="left" vertical="center" wrapText="1"/>
    </xf>
    <xf numFmtId="166" fontId="2" fillId="0" borderId="2" xfId="1" applyNumberFormat="1" applyFont="1" applyFill="1" applyBorder="1" applyAlignment="1">
      <alignment horizontal="left" vertical="center" wrapText="1"/>
    </xf>
    <xf numFmtId="166" fontId="2" fillId="0" borderId="3" xfId="1" applyNumberFormat="1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>
      <alignment horizontal="left" vertical="center"/>
    </xf>
    <xf numFmtId="166" fontId="2" fillId="0" borderId="4" xfId="1" applyNumberFormat="1" applyFont="1" applyFill="1" applyBorder="1" applyAlignment="1">
      <alignment horizontal="left" vertical="center"/>
    </xf>
    <xf numFmtId="166" fontId="2" fillId="0" borderId="2" xfId="1" applyNumberFormat="1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 wrapText="1"/>
    </xf>
    <xf numFmtId="166" fontId="5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66" fontId="3" fillId="0" borderId="5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6">
    <cellStyle name="Comma" xfId="1" builtinId="3"/>
    <cellStyle name="Comma 2" xfId="3" xr:uid="{BDDF9313-8167-496B-94A4-CF76C66603EB}"/>
    <cellStyle name="Comma 3" xfId="4" xr:uid="{5E92D4E1-C02E-4ECE-BCC3-7D506C422E76}"/>
    <cellStyle name="Normal" xfId="0" builtinId="0"/>
    <cellStyle name="Normal 2" xfId="2" xr:uid="{81638211-1E89-4829-8195-A934A8063D3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3.wdp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4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247650</xdr:colOff>
      <xdr:row>52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4A26C-E1C9-43ED-93CA-A89554AC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0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506095</xdr:colOff>
      <xdr:row>41</xdr:row>
      <xdr:rowOff>143510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DBB28-7524-156D-8BE1-E634BC08E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92495" cy="79540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467995</xdr:colOff>
      <xdr:row>41</xdr:row>
      <xdr:rowOff>73025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BBCD40-06CE-C749-2A53-4017F34F4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63995" cy="7883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467995</xdr:colOff>
      <xdr:row>42</xdr:row>
      <xdr:rowOff>61595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393F38-1E15-E8E7-6A5B-54D98935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63995" cy="80625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385445</xdr:colOff>
      <xdr:row>42</xdr:row>
      <xdr:rowOff>62230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C8BC3-45A3-B1C6-18B3-5CE01157B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81445" cy="80632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F%20PC/Documents/AUDITOR%20333333333/FINANCIAL%20STATEMENTS/2021%20FINANCIAL%20STATEMENT/MANUSCRIPT/ankpa%202021%20manuscript%2022222222222222222222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of Fin Performance 1"/>
      <sheetName val="SOFPe"/>
      <sheetName val="SOFPo"/>
      <sheetName val="SoCAEq"/>
      <sheetName val="SofCf"/>
      <sheetName val="S of C of B&amp;A"/>
      <sheetName val="Rec o cf"/>
      <sheetName val="1- 5 Gen Inf about Reporting En"/>
      <sheetName val="6 - 8 Significant Acting Polici"/>
      <sheetName val="N1"/>
      <sheetName val="1a"/>
      <sheetName val="N2"/>
      <sheetName val="N2a"/>
      <sheetName val="N3"/>
      <sheetName val="Note 12"/>
      <sheetName val="Note12a"/>
      <sheetName val="Note13"/>
      <sheetName val="Note14"/>
      <sheetName val="N4"/>
      <sheetName val="N5"/>
      <sheetName val="N6"/>
      <sheetName val="Note17"/>
      <sheetName val="N7"/>
      <sheetName val="N8"/>
      <sheetName val="N9"/>
      <sheetName val="N10"/>
      <sheetName val="N11"/>
      <sheetName val="Note20"/>
      <sheetName val="Note20 (b)"/>
      <sheetName val="Note 21"/>
      <sheetName val="Note22"/>
      <sheetName val="N12"/>
      <sheetName val="N19 (3)"/>
      <sheetName val="Sheet2"/>
      <sheetName val="Note 24"/>
      <sheetName val="Note 25"/>
      <sheetName val="N13"/>
      <sheetName val="N14"/>
      <sheetName val="Note 25 b"/>
      <sheetName val="Note 25c"/>
      <sheetName val="Note 26"/>
      <sheetName val="Note 27"/>
      <sheetName val="Note 28"/>
      <sheetName val="Note 28a"/>
      <sheetName val="Note 28 b"/>
      <sheetName val="Note 25a (2)"/>
    </sheetNames>
    <sheetDataSet>
      <sheetData sheetId="0"/>
      <sheetData sheetId="1">
        <row r="5">
          <cell r="E5" t="str">
            <v>Year Ended 31st 
December 2021</v>
          </cell>
          <cell r="F5" t="str">
            <v>Year Ended 31st 
December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A539-5556-4D5B-96EE-78AECFEF1AD9}">
  <dimension ref="A1"/>
  <sheetViews>
    <sheetView showGridLines="0" tabSelected="1" workbookViewId="0">
      <selection activeCell="M10" sqref="M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22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12.42578125" style="29" customWidth="1"/>
    <col min="2" max="2" width="17.28515625" style="82" customWidth="1"/>
    <col min="3" max="3" width="15.5703125" style="82" customWidth="1"/>
    <col min="4" max="4" width="17.42578125" style="82" customWidth="1"/>
    <col min="5" max="5" width="16.42578125" style="82" customWidth="1"/>
    <col min="6" max="6" width="14.5703125" style="82" customWidth="1"/>
    <col min="7" max="7" width="14.28515625" style="82" customWidth="1"/>
    <col min="8" max="8" width="14.42578125" style="82" customWidth="1"/>
    <col min="9" max="9" width="13" style="82" customWidth="1"/>
    <col min="10" max="10" width="13.140625" style="82" customWidth="1"/>
    <col min="11" max="16384" width="9.140625" style="4"/>
  </cols>
  <sheetData>
    <row r="2" spans="1:10" ht="15.75" x14ac:dyDescent="0.25">
      <c r="A2" s="159" t="s">
        <v>20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15.75" x14ac:dyDescent="0.25">
      <c r="A3" s="160" t="s">
        <v>21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15.75" x14ac:dyDescent="0.25">
      <c r="A4" s="160" t="s">
        <v>172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0" ht="36.75" customHeight="1" x14ac:dyDescent="0.25">
      <c r="A5" s="187" t="s">
        <v>171</v>
      </c>
      <c r="B5" s="188"/>
      <c r="C5" s="188"/>
      <c r="D5" s="188"/>
      <c r="E5" s="188"/>
      <c r="F5" s="188"/>
      <c r="G5" s="188"/>
      <c r="H5" s="188"/>
      <c r="I5" s="188"/>
      <c r="J5" s="189"/>
    </row>
    <row r="6" spans="1:10" s="41" customFormat="1" ht="31.5" x14ac:dyDescent="0.25">
      <c r="A6" s="26" t="s">
        <v>348</v>
      </c>
      <c r="B6" s="48" t="s">
        <v>67</v>
      </c>
      <c r="C6" s="48" t="s">
        <v>349</v>
      </c>
      <c r="D6" s="47" t="s">
        <v>273</v>
      </c>
      <c r="E6" s="47" t="s">
        <v>350</v>
      </c>
      <c r="F6" s="47" t="s">
        <v>353</v>
      </c>
      <c r="G6" s="47" t="s">
        <v>354</v>
      </c>
      <c r="H6" s="47" t="s">
        <v>351</v>
      </c>
      <c r="I6" s="48" t="s">
        <v>277</v>
      </c>
      <c r="J6" s="47" t="s">
        <v>352</v>
      </c>
    </row>
    <row r="7" spans="1:10" ht="15.95" customHeight="1" x14ac:dyDescent="0.25">
      <c r="A7" s="29" t="s">
        <v>69</v>
      </c>
      <c r="B7" s="28">
        <v>92337326.819999993</v>
      </c>
      <c r="C7" s="28">
        <v>1652256.26</v>
      </c>
      <c r="D7" s="28">
        <v>930433.87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</row>
    <row r="8" spans="1:10" ht="15.95" customHeight="1" x14ac:dyDescent="0.25">
      <c r="A8" s="29" t="s">
        <v>70</v>
      </c>
      <c r="B8" s="28">
        <v>107115993.43000001</v>
      </c>
      <c r="C8" s="27">
        <v>0</v>
      </c>
      <c r="D8" s="27">
        <v>0</v>
      </c>
      <c r="E8" s="27">
        <v>0</v>
      </c>
      <c r="F8" s="28">
        <v>3927375.22</v>
      </c>
      <c r="G8" s="27">
        <v>0</v>
      </c>
      <c r="H8" s="27">
        <v>0</v>
      </c>
      <c r="I8" s="27">
        <v>0</v>
      </c>
      <c r="J8" s="27">
        <v>0</v>
      </c>
    </row>
    <row r="9" spans="1:10" ht="15.95" customHeight="1" x14ac:dyDescent="0.25">
      <c r="A9" s="29" t="s">
        <v>71</v>
      </c>
      <c r="B9" s="28">
        <v>77510968.129999995</v>
      </c>
      <c r="C9" s="28">
        <v>2010679.97</v>
      </c>
      <c r="D9" s="27">
        <v>0</v>
      </c>
      <c r="E9" s="28">
        <v>138319.49</v>
      </c>
      <c r="F9" s="28">
        <v>3927375.22</v>
      </c>
      <c r="G9" s="27">
        <v>0</v>
      </c>
      <c r="H9" s="27">
        <v>0</v>
      </c>
      <c r="I9" s="27">
        <v>0</v>
      </c>
      <c r="J9" s="27">
        <v>0</v>
      </c>
    </row>
    <row r="10" spans="1:10" ht="15.95" customHeight="1" x14ac:dyDescent="0.25">
      <c r="A10" s="29" t="s">
        <v>72</v>
      </c>
      <c r="B10" s="28">
        <v>87379517.269999996</v>
      </c>
      <c r="C10" s="27">
        <v>0</v>
      </c>
      <c r="D10" s="27">
        <v>0</v>
      </c>
      <c r="E10" s="27" t="s">
        <v>7</v>
      </c>
      <c r="F10" s="28">
        <v>13343630.460000001</v>
      </c>
      <c r="G10" s="27">
        <v>0</v>
      </c>
      <c r="H10" s="27">
        <v>0</v>
      </c>
      <c r="I10" s="27">
        <v>0</v>
      </c>
      <c r="J10" s="27">
        <v>0</v>
      </c>
    </row>
    <row r="11" spans="1:10" ht="15.95" customHeight="1" x14ac:dyDescent="0.25">
      <c r="A11" s="29" t="s">
        <v>73</v>
      </c>
      <c r="B11" s="28">
        <v>98599993.269999996</v>
      </c>
      <c r="C11" s="27">
        <v>0</v>
      </c>
      <c r="D11" s="28">
        <v>726621.05</v>
      </c>
      <c r="E11" s="27" t="s">
        <v>7</v>
      </c>
      <c r="F11" s="27">
        <v>0</v>
      </c>
      <c r="G11" s="28">
        <v>15963595.82</v>
      </c>
      <c r="H11" s="27">
        <v>0</v>
      </c>
      <c r="I11" s="27">
        <v>0</v>
      </c>
      <c r="J11" s="27">
        <v>0</v>
      </c>
    </row>
    <row r="12" spans="1:10" ht="15.95" customHeight="1" x14ac:dyDescent="0.25">
      <c r="A12" s="29" t="s">
        <v>74</v>
      </c>
      <c r="B12" s="28">
        <v>82394260.670000002</v>
      </c>
      <c r="C12" s="27">
        <v>0</v>
      </c>
      <c r="D12" s="28">
        <v>941005.61</v>
      </c>
      <c r="E12" s="28">
        <v>5497000.0599999996</v>
      </c>
      <c r="F12" s="27">
        <v>0</v>
      </c>
      <c r="G12" s="28">
        <v>3927375.22</v>
      </c>
      <c r="H12" s="27">
        <v>0</v>
      </c>
      <c r="I12" s="27">
        <v>0</v>
      </c>
      <c r="J12" s="27">
        <v>0</v>
      </c>
    </row>
    <row r="13" spans="1:10" ht="15.95" customHeight="1" x14ac:dyDescent="0.25">
      <c r="A13" s="29" t="s">
        <v>75</v>
      </c>
      <c r="B13" s="28">
        <v>134863937.28</v>
      </c>
      <c r="C13" s="27">
        <v>0</v>
      </c>
      <c r="D13" s="27">
        <v>0</v>
      </c>
      <c r="E13" s="28">
        <v>13366424.060000001</v>
      </c>
      <c r="F13" s="27">
        <v>0</v>
      </c>
      <c r="G13" s="28">
        <v>3927375.22</v>
      </c>
      <c r="H13" s="28">
        <v>1846661.57</v>
      </c>
      <c r="I13" s="27">
        <v>0</v>
      </c>
      <c r="J13" s="27">
        <v>0</v>
      </c>
    </row>
    <row r="14" spans="1:10" ht="15.95" customHeight="1" x14ac:dyDescent="0.25">
      <c r="A14" s="29" t="s">
        <v>76</v>
      </c>
      <c r="B14" s="28">
        <v>125950753.14</v>
      </c>
      <c r="C14" s="27">
        <v>0</v>
      </c>
      <c r="D14" s="28">
        <v>894816.31</v>
      </c>
      <c r="E14" s="27" t="s">
        <v>7</v>
      </c>
      <c r="F14" s="27">
        <v>0</v>
      </c>
      <c r="G14" s="28">
        <v>3927375.22</v>
      </c>
      <c r="H14" s="27">
        <v>0</v>
      </c>
      <c r="I14" s="28">
        <v>5351837.95</v>
      </c>
      <c r="J14" s="27">
        <v>0</v>
      </c>
    </row>
    <row r="15" spans="1:10" ht="15.95" customHeight="1" x14ac:dyDescent="0.25">
      <c r="A15" s="29" t="s">
        <v>77</v>
      </c>
      <c r="B15" s="28">
        <v>103340323.34</v>
      </c>
      <c r="C15" s="27">
        <v>0</v>
      </c>
      <c r="D15" s="28">
        <v>572129.94999999995</v>
      </c>
      <c r="E15" s="28">
        <v>13232759.76</v>
      </c>
      <c r="F15" s="27">
        <v>0</v>
      </c>
      <c r="G15" s="28">
        <v>3927375.22</v>
      </c>
      <c r="H15" s="27">
        <v>0</v>
      </c>
      <c r="I15" s="27">
        <v>0</v>
      </c>
      <c r="J15" s="27">
        <v>0</v>
      </c>
    </row>
    <row r="16" spans="1:10" ht="15.95" customHeight="1" x14ac:dyDescent="0.25">
      <c r="A16" s="29" t="s">
        <v>78</v>
      </c>
      <c r="B16" s="27">
        <v>0</v>
      </c>
      <c r="C16" s="27">
        <v>0</v>
      </c>
      <c r="D16" s="28">
        <v>670265.16</v>
      </c>
      <c r="E16" s="28">
        <v>106550.85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</row>
    <row r="17" spans="1:10" ht="15.95" customHeight="1" x14ac:dyDescent="0.25">
      <c r="A17" s="29" t="s">
        <v>79</v>
      </c>
      <c r="B17" s="28">
        <v>205359243.18000001</v>
      </c>
      <c r="C17" s="27">
        <v>0</v>
      </c>
      <c r="D17" s="28">
        <v>1473412.66</v>
      </c>
      <c r="E17" s="28">
        <v>39698279.469999999</v>
      </c>
      <c r="F17" s="27">
        <v>0</v>
      </c>
      <c r="G17" s="28">
        <v>7854750.4400000004</v>
      </c>
      <c r="H17" s="27">
        <v>0</v>
      </c>
      <c r="I17" s="27">
        <v>0</v>
      </c>
      <c r="J17" s="28">
        <v>1260298.07</v>
      </c>
    </row>
    <row r="18" spans="1:10" ht="15.95" customHeight="1" x14ac:dyDescent="0.25">
      <c r="A18" s="29" t="s">
        <v>80</v>
      </c>
      <c r="B18" s="28">
        <v>107603893.98999999</v>
      </c>
      <c r="C18" s="27">
        <v>0</v>
      </c>
      <c r="D18" s="27">
        <v>0</v>
      </c>
      <c r="E18" s="27">
        <v>0</v>
      </c>
      <c r="F18" s="27">
        <v>0</v>
      </c>
      <c r="G18" s="28">
        <v>3927375.22</v>
      </c>
      <c r="H18" s="27">
        <v>0</v>
      </c>
      <c r="I18" s="27">
        <v>0</v>
      </c>
      <c r="J18" s="27">
        <v>0</v>
      </c>
    </row>
    <row r="19" spans="1:10" ht="15.95" customHeight="1" x14ac:dyDescent="0.25">
      <c r="A19" s="29" t="s">
        <v>25</v>
      </c>
      <c r="B19" s="28">
        <v>1222456210.52</v>
      </c>
      <c r="C19" s="28">
        <v>3662936.23</v>
      </c>
      <c r="D19" s="28">
        <v>6208684.6100000003</v>
      </c>
      <c r="E19" s="28">
        <v>72039333.689999998</v>
      </c>
      <c r="F19" s="28">
        <v>21198380.899999999</v>
      </c>
      <c r="G19" s="28">
        <v>43455222.359999999</v>
      </c>
      <c r="H19" s="28">
        <v>1846661.57</v>
      </c>
      <c r="I19" s="28">
        <v>5351837.95</v>
      </c>
      <c r="J19" s="28">
        <v>1260298.07</v>
      </c>
    </row>
    <row r="20" spans="1:10" ht="15.95" customHeight="1" x14ac:dyDescent="0.25"/>
    <row r="21" spans="1:10" ht="15.95" customHeight="1" x14ac:dyDescent="0.25">
      <c r="E21" s="28"/>
    </row>
    <row r="22" spans="1:10" ht="15.95" customHeight="1" x14ac:dyDescent="0.25"/>
  </sheetData>
  <mergeCells count="4">
    <mergeCell ref="A2:J2"/>
    <mergeCell ref="A3:J3"/>
    <mergeCell ref="A4:J4"/>
    <mergeCell ref="A5:J5"/>
  </mergeCells>
  <pageMargins left="0.3" right="0.16" top="0.17" bottom="0.17" header="0.17" footer="0.17"/>
  <pageSetup paperSize="9" scale="6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44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2.140625" style="29" customWidth="1"/>
    <col min="2" max="2" width="22" style="4" customWidth="1"/>
    <col min="3" max="3" width="17.5703125" style="4" customWidth="1"/>
    <col min="4" max="4" width="17" style="4" bestFit="1" customWidth="1"/>
    <col min="5" max="5" width="12.7109375" style="4" customWidth="1"/>
    <col min="6" max="6" width="20.42578125" style="4" customWidth="1"/>
    <col min="7" max="16384" width="9.140625" style="4"/>
  </cols>
  <sheetData>
    <row r="2" spans="1:6" ht="15.75" x14ac:dyDescent="0.25">
      <c r="B2" s="159" t="s">
        <v>20</v>
      </c>
      <c r="C2" s="159"/>
      <c r="D2" s="159"/>
      <c r="E2" s="159"/>
      <c r="F2" s="159"/>
    </row>
    <row r="3" spans="1:6" ht="15.75" x14ac:dyDescent="0.25">
      <c r="B3" s="160" t="s">
        <v>21</v>
      </c>
      <c r="C3" s="160"/>
      <c r="D3" s="160"/>
      <c r="E3" s="160"/>
      <c r="F3" s="160"/>
    </row>
    <row r="4" spans="1:6" ht="15.75" x14ac:dyDescent="0.25">
      <c r="B4" s="160" t="s">
        <v>81</v>
      </c>
      <c r="C4" s="160"/>
      <c r="D4" s="160"/>
      <c r="E4" s="160"/>
      <c r="F4" s="160"/>
    </row>
    <row r="5" spans="1:6" ht="15.75" x14ac:dyDescent="0.25">
      <c r="B5" s="160" t="s">
        <v>83</v>
      </c>
      <c r="C5" s="160"/>
      <c r="D5" s="160"/>
      <c r="E5" s="160"/>
      <c r="F5" s="160"/>
    </row>
    <row r="6" spans="1:6" ht="15.75" x14ac:dyDescent="0.25">
      <c r="B6" s="160" t="s">
        <v>174</v>
      </c>
      <c r="C6" s="160"/>
      <c r="D6" s="160"/>
      <c r="E6" s="160"/>
      <c r="F6" s="160"/>
    </row>
    <row r="7" spans="1:6" ht="15.75" x14ac:dyDescent="0.25">
      <c r="B7" s="41"/>
      <c r="C7" s="41"/>
      <c r="D7" s="41"/>
      <c r="E7" s="41"/>
      <c r="F7" s="41"/>
    </row>
    <row r="8" spans="1:6" ht="15.75" x14ac:dyDescent="0.25">
      <c r="B8" s="190" t="s">
        <v>176</v>
      </c>
      <c r="C8" s="191"/>
      <c r="D8" s="191"/>
      <c r="E8" s="191"/>
      <c r="F8" s="192"/>
    </row>
    <row r="9" spans="1:6" ht="15.75" x14ac:dyDescent="0.25">
      <c r="B9" s="16"/>
      <c r="C9" s="16"/>
      <c r="D9" s="16"/>
      <c r="E9" s="41"/>
      <c r="F9" s="41"/>
    </row>
    <row r="10" spans="1:6" s="41" customFormat="1" ht="32.25" customHeight="1" x14ac:dyDescent="0.25">
      <c r="A10" s="26"/>
      <c r="B10" s="41" t="s">
        <v>23</v>
      </c>
      <c r="C10" s="160" t="s">
        <v>358</v>
      </c>
      <c r="D10" s="160"/>
      <c r="E10" s="160"/>
      <c r="F10" s="80" t="s">
        <v>318</v>
      </c>
    </row>
    <row r="11" spans="1:6" s="41" customFormat="1" ht="15.75" x14ac:dyDescent="0.25">
      <c r="A11" s="26"/>
      <c r="C11" s="41" t="s">
        <v>65</v>
      </c>
      <c r="D11" s="41" t="s">
        <v>66</v>
      </c>
      <c r="E11" s="41" t="s">
        <v>85</v>
      </c>
    </row>
    <row r="12" spans="1:6" x14ac:dyDescent="0.25">
      <c r="B12" s="4" t="s">
        <v>86</v>
      </c>
      <c r="C12" s="18">
        <v>632953603.98000002</v>
      </c>
      <c r="D12" s="18">
        <v>524783150</v>
      </c>
      <c r="E12" s="18"/>
      <c r="F12" s="18">
        <v>408771988</v>
      </c>
    </row>
    <row r="13" spans="1:6" s="16" customFormat="1" ht="15.75" x14ac:dyDescent="0.25">
      <c r="A13" s="21"/>
      <c r="B13" s="16" t="s">
        <v>25</v>
      </c>
      <c r="C13" s="20">
        <v>632953603.98000002</v>
      </c>
      <c r="D13" s="20">
        <v>524783150</v>
      </c>
      <c r="E13" s="20"/>
      <c r="F13" s="20">
        <v>408771988</v>
      </c>
    </row>
    <row r="44" spans="4:4" x14ac:dyDescent="0.25">
      <c r="D44" s="42">
        <v>8</v>
      </c>
    </row>
  </sheetData>
  <mergeCells count="7">
    <mergeCell ref="B6:F6"/>
    <mergeCell ref="C10:E10"/>
    <mergeCell ref="B2:F2"/>
    <mergeCell ref="B3:F3"/>
    <mergeCell ref="B4:F4"/>
    <mergeCell ref="B5:F5"/>
    <mergeCell ref="B8:F8"/>
  </mergeCells>
  <pageMargins left="0.3" right="0.16" top="0.17" bottom="0.17" header="0.17" footer="0.17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E22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3.85546875" style="29" customWidth="1"/>
    <col min="2" max="2" width="16" style="4" customWidth="1"/>
    <col min="3" max="3" width="26" style="24" customWidth="1"/>
    <col min="4" max="4" width="28" style="24" customWidth="1"/>
    <col min="5" max="16384" width="9.140625" style="4"/>
  </cols>
  <sheetData>
    <row r="2" spans="1:5" ht="15.75" x14ac:dyDescent="0.25">
      <c r="B2" s="159" t="s">
        <v>20</v>
      </c>
      <c r="C2" s="159"/>
      <c r="D2" s="159"/>
    </row>
    <row r="3" spans="1:5" ht="15.75" x14ac:dyDescent="0.25">
      <c r="B3" s="160" t="s">
        <v>21</v>
      </c>
      <c r="C3" s="160"/>
      <c r="D3" s="160"/>
    </row>
    <row r="4" spans="1:5" ht="15.75" x14ac:dyDescent="0.25">
      <c r="B4" s="160" t="s">
        <v>81</v>
      </c>
      <c r="C4" s="160"/>
      <c r="D4" s="160"/>
    </row>
    <row r="5" spans="1:5" ht="15.75" x14ac:dyDescent="0.25">
      <c r="B5" s="160" t="s">
        <v>174</v>
      </c>
      <c r="C5" s="160"/>
      <c r="D5" s="160"/>
    </row>
    <row r="6" spans="1:5" ht="15.75" x14ac:dyDescent="0.25">
      <c r="B6" s="41"/>
      <c r="C6" s="25"/>
      <c r="D6" s="25"/>
    </row>
    <row r="7" spans="1:5" ht="15.75" x14ac:dyDescent="0.25">
      <c r="A7" s="160" t="s">
        <v>173</v>
      </c>
      <c r="B7" s="160"/>
      <c r="C7" s="160"/>
      <c r="D7" s="160"/>
      <c r="E7" s="160"/>
    </row>
    <row r="9" spans="1:5" ht="31.5" x14ac:dyDescent="0.25">
      <c r="B9" s="16" t="s">
        <v>82</v>
      </c>
      <c r="C9" s="80" t="s">
        <v>265</v>
      </c>
      <c r="D9" s="80" t="s">
        <v>318</v>
      </c>
    </row>
    <row r="10" spans="1:5" x14ac:dyDescent="0.25">
      <c r="B10" s="4" t="s">
        <v>69</v>
      </c>
      <c r="C10" s="24">
        <v>57953356.659999996</v>
      </c>
      <c r="D10" s="24">
        <v>34765113</v>
      </c>
    </row>
    <row r="11" spans="1:5" x14ac:dyDescent="0.25">
      <c r="B11" s="4" t="s">
        <v>70</v>
      </c>
      <c r="C11" s="24">
        <v>47748982.280000001</v>
      </c>
      <c r="D11" s="24">
        <v>31651884</v>
      </c>
    </row>
    <row r="12" spans="1:5" x14ac:dyDescent="0.25">
      <c r="B12" s="4" t="s">
        <v>71</v>
      </c>
      <c r="C12" s="24">
        <v>52003136.450000003</v>
      </c>
      <c r="D12" s="24">
        <v>30182939</v>
      </c>
    </row>
    <row r="13" spans="1:5" x14ac:dyDescent="0.25">
      <c r="B13" s="4" t="s">
        <v>72</v>
      </c>
      <c r="C13" s="24">
        <v>55139043.789999999</v>
      </c>
      <c r="D13" s="24">
        <v>36602235</v>
      </c>
    </row>
    <row r="14" spans="1:5" x14ac:dyDescent="0.25">
      <c r="B14" s="4" t="s">
        <v>73</v>
      </c>
      <c r="C14" s="24">
        <v>54767155.399999999</v>
      </c>
      <c r="D14" s="24">
        <v>28772174</v>
      </c>
    </row>
    <row r="15" spans="1:5" x14ac:dyDescent="0.25">
      <c r="B15" s="4" t="s">
        <v>74</v>
      </c>
      <c r="C15" s="24">
        <v>55672428.310000002</v>
      </c>
      <c r="D15" s="24">
        <v>31611136</v>
      </c>
    </row>
    <row r="16" spans="1:5" x14ac:dyDescent="0.25">
      <c r="B16" s="4" t="s">
        <v>75</v>
      </c>
      <c r="C16" s="24">
        <v>46991702.479999997</v>
      </c>
      <c r="D16" s="24">
        <v>39171556</v>
      </c>
    </row>
    <row r="17" spans="2:4" x14ac:dyDescent="0.25">
      <c r="B17" s="4" t="s">
        <v>84</v>
      </c>
      <c r="C17" s="24">
        <v>46828534.149999999</v>
      </c>
      <c r="D17" s="24">
        <v>30267135</v>
      </c>
    </row>
    <row r="18" spans="2:4" x14ac:dyDescent="0.25">
      <c r="B18" s="4" t="s">
        <v>77</v>
      </c>
      <c r="C18" s="24">
        <v>54182094.689999998</v>
      </c>
      <c r="D18" s="24">
        <v>36928682</v>
      </c>
    </row>
    <row r="19" spans="2:4" x14ac:dyDescent="0.25">
      <c r="B19" s="4" t="s">
        <v>78</v>
      </c>
      <c r="C19" s="10">
        <v>0</v>
      </c>
      <c r="D19" s="24">
        <v>32848405</v>
      </c>
    </row>
    <row r="20" spans="2:4" x14ac:dyDescent="0.25">
      <c r="B20" s="4" t="s">
        <v>79</v>
      </c>
      <c r="C20" s="24">
        <v>101858471.5</v>
      </c>
      <c r="D20" s="24">
        <v>38076762</v>
      </c>
    </row>
    <row r="21" spans="2:4" x14ac:dyDescent="0.25">
      <c r="B21" s="4" t="s">
        <v>80</v>
      </c>
      <c r="C21" s="24">
        <v>59808698.270000003</v>
      </c>
      <c r="D21" s="24">
        <v>37893968</v>
      </c>
    </row>
    <row r="22" spans="2:4" ht="15.75" x14ac:dyDescent="0.25">
      <c r="B22" s="16" t="s">
        <v>175</v>
      </c>
      <c r="C22" s="25">
        <v>632953603.98000002</v>
      </c>
      <c r="D22" s="25">
        <v>408771988</v>
      </c>
    </row>
  </sheetData>
  <mergeCells count="5">
    <mergeCell ref="B2:D2"/>
    <mergeCell ref="B3:D3"/>
    <mergeCell ref="B4:D4"/>
    <mergeCell ref="B5:D5"/>
    <mergeCell ref="A7:E7"/>
  </mergeCells>
  <pageMargins left="0.3" right="0.16" top="0.17" bottom="0.17" header="0.17" footer="0.17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6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3.7109375" style="29" customWidth="1"/>
    <col min="2" max="2" width="37.85546875" style="4" customWidth="1"/>
    <col min="3" max="3" width="18.42578125" style="24" bestFit="1" customWidth="1"/>
    <col min="4" max="4" width="18.28515625" style="24" bestFit="1" customWidth="1"/>
    <col min="5" max="5" width="13.42578125" style="24" customWidth="1"/>
    <col min="6" max="6" width="21.5703125" style="24" customWidth="1"/>
    <col min="7" max="16384" width="9.140625" style="4"/>
  </cols>
  <sheetData>
    <row r="1" spans="1:7" ht="15.75" x14ac:dyDescent="0.25">
      <c r="B1" s="159" t="s">
        <v>20</v>
      </c>
      <c r="C1" s="159"/>
      <c r="D1" s="159"/>
      <c r="E1" s="159"/>
      <c r="F1" s="159"/>
    </row>
    <row r="2" spans="1:7" ht="15.75" x14ac:dyDescent="0.25">
      <c r="B2" s="160" t="s">
        <v>21</v>
      </c>
      <c r="C2" s="160"/>
      <c r="D2" s="160"/>
      <c r="E2" s="160"/>
      <c r="F2" s="160"/>
    </row>
    <row r="3" spans="1:7" ht="15.75" x14ac:dyDescent="0.25">
      <c r="B3" s="160" t="s">
        <v>181</v>
      </c>
      <c r="C3" s="160"/>
      <c r="D3" s="160"/>
      <c r="E3" s="160"/>
      <c r="F3" s="160"/>
    </row>
    <row r="4" spans="1:7" ht="15.75" x14ac:dyDescent="0.25">
      <c r="B4" s="41"/>
      <c r="C4" s="25"/>
      <c r="D4" s="25"/>
      <c r="E4" s="25"/>
      <c r="F4" s="25"/>
    </row>
    <row r="5" spans="1:7" ht="15.75" x14ac:dyDescent="0.25">
      <c r="B5" s="186" t="s">
        <v>180</v>
      </c>
      <c r="C5" s="186"/>
    </row>
    <row r="6" spans="1:7" ht="31.5" x14ac:dyDescent="0.25">
      <c r="C6" s="184" t="s">
        <v>358</v>
      </c>
      <c r="D6" s="184"/>
      <c r="E6" s="184"/>
      <c r="F6" s="80" t="s">
        <v>318</v>
      </c>
    </row>
    <row r="7" spans="1:7" ht="15.75" x14ac:dyDescent="0.25">
      <c r="B7" s="16"/>
      <c r="C7" s="25" t="s">
        <v>65</v>
      </c>
      <c r="D7" s="25" t="s">
        <v>66</v>
      </c>
      <c r="E7" s="25" t="s">
        <v>85</v>
      </c>
      <c r="F7" s="25"/>
      <c r="G7" s="16"/>
    </row>
    <row r="8" spans="1:7" s="16" customFormat="1" ht="15.75" x14ac:dyDescent="0.25">
      <c r="A8" s="21"/>
      <c r="B8" s="4" t="s">
        <v>87</v>
      </c>
      <c r="C8" s="24">
        <v>2318600</v>
      </c>
      <c r="D8" s="24">
        <v>19820220</v>
      </c>
      <c r="E8" s="24"/>
      <c r="F8" s="10">
        <v>0</v>
      </c>
    </row>
    <row r="9" spans="1:7" x14ac:dyDescent="0.25">
      <c r="B9" s="4" t="s">
        <v>88</v>
      </c>
      <c r="C9" s="24">
        <v>100000</v>
      </c>
      <c r="F9" s="10">
        <v>0</v>
      </c>
    </row>
    <row r="10" spans="1:7" x14ac:dyDescent="0.25">
      <c r="B10" s="4" t="s">
        <v>89</v>
      </c>
      <c r="C10" s="24">
        <v>1000000</v>
      </c>
      <c r="F10" s="10">
        <v>0</v>
      </c>
    </row>
    <row r="11" spans="1:7" x14ac:dyDescent="0.25">
      <c r="B11" s="4" t="s">
        <v>90</v>
      </c>
      <c r="C11" s="24">
        <v>59000</v>
      </c>
      <c r="F11" s="10">
        <v>0</v>
      </c>
    </row>
    <row r="12" spans="1:7" x14ac:dyDescent="0.25">
      <c r="B12" s="4" t="s">
        <v>177</v>
      </c>
      <c r="C12" s="24">
        <v>100000</v>
      </c>
      <c r="F12" s="10">
        <v>0</v>
      </c>
    </row>
    <row r="13" spans="1:7" x14ac:dyDescent="0.25">
      <c r="B13" s="4" t="s">
        <v>91</v>
      </c>
      <c r="C13" s="24">
        <v>415250</v>
      </c>
      <c r="F13" s="10">
        <v>0</v>
      </c>
    </row>
    <row r="14" spans="1:7" x14ac:dyDescent="0.25">
      <c r="B14" s="4" t="s">
        <v>92</v>
      </c>
      <c r="C14" s="83">
        <v>4086500</v>
      </c>
      <c r="F14" s="10">
        <v>0</v>
      </c>
    </row>
    <row r="15" spans="1:7" x14ac:dyDescent="0.25">
      <c r="B15" s="4" t="s">
        <v>93</v>
      </c>
      <c r="C15" s="24">
        <v>27241610.02</v>
      </c>
      <c r="F15" s="24">
        <v>14275402</v>
      </c>
    </row>
    <row r="16" spans="1:7" x14ac:dyDescent="0.25">
      <c r="B16" s="4" t="s">
        <v>94</v>
      </c>
      <c r="C16" s="24">
        <v>306000</v>
      </c>
      <c r="F16" s="10">
        <v>0</v>
      </c>
    </row>
    <row r="17" spans="2:6" x14ac:dyDescent="0.25">
      <c r="B17" s="4" t="s">
        <v>95</v>
      </c>
      <c r="C17" s="24">
        <v>100000</v>
      </c>
      <c r="F17" s="10">
        <v>0</v>
      </c>
    </row>
    <row r="18" spans="2:6" x14ac:dyDescent="0.25">
      <c r="B18" s="4" t="s">
        <v>198</v>
      </c>
      <c r="C18" s="24">
        <v>100000</v>
      </c>
      <c r="F18" s="10">
        <v>0</v>
      </c>
    </row>
    <row r="19" spans="2:6" x14ac:dyDescent="0.25">
      <c r="B19" s="4" t="s">
        <v>96</v>
      </c>
      <c r="C19" s="24">
        <v>72000</v>
      </c>
      <c r="F19" s="10">
        <v>0</v>
      </c>
    </row>
    <row r="20" spans="2:6" x14ac:dyDescent="0.25">
      <c r="B20" s="4" t="s">
        <v>178</v>
      </c>
      <c r="C20" s="24">
        <v>500000</v>
      </c>
      <c r="F20" s="10">
        <v>0</v>
      </c>
    </row>
    <row r="21" spans="2:6" x14ac:dyDescent="0.25">
      <c r="B21" s="4" t="s">
        <v>179</v>
      </c>
      <c r="C21" s="24">
        <v>485500</v>
      </c>
      <c r="F21" s="10">
        <v>0</v>
      </c>
    </row>
    <row r="22" spans="2:6" x14ac:dyDescent="0.25">
      <c r="B22" s="4" t="s">
        <v>97</v>
      </c>
      <c r="C22" s="24">
        <v>2220000</v>
      </c>
      <c r="F22" s="10">
        <v>0</v>
      </c>
    </row>
    <row r="23" spans="2:6" x14ac:dyDescent="0.25">
      <c r="B23" s="4" t="s">
        <v>98</v>
      </c>
      <c r="C23" s="10">
        <v>0</v>
      </c>
      <c r="F23" s="10">
        <v>0</v>
      </c>
    </row>
    <row r="24" spans="2:6" x14ac:dyDescent="0.25">
      <c r="B24" s="4" t="s">
        <v>99</v>
      </c>
      <c r="C24" s="10">
        <v>0</v>
      </c>
      <c r="F24" s="24">
        <v>121000</v>
      </c>
    </row>
    <row r="25" spans="2:6" x14ac:dyDescent="0.25">
      <c r="F25" s="51">
        <v>10261232</v>
      </c>
    </row>
    <row r="26" spans="2:6" ht="15.75" x14ac:dyDescent="0.25">
      <c r="B26" s="16" t="s">
        <v>25</v>
      </c>
      <c r="C26" s="25">
        <v>39104460.020000003</v>
      </c>
      <c r="D26" s="25">
        <v>19820220</v>
      </c>
      <c r="E26" s="25"/>
      <c r="F26" s="25">
        <v>24657634</v>
      </c>
    </row>
  </sheetData>
  <mergeCells count="5">
    <mergeCell ref="C6:E6"/>
    <mergeCell ref="B1:F1"/>
    <mergeCell ref="B2:F2"/>
    <mergeCell ref="B5:C5"/>
    <mergeCell ref="B3:F3"/>
  </mergeCells>
  <pageMargins left="0.3" right="0.16" top="0.17" bottom="0.17" header="0.17" footer="0.17"/>
  <pageSetup paperSize="9" scale="8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H23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5" style="29" customWidth="1"/>
    <col min="2" max="2" width="18.7109375" style="4" customWidth="1"/>
    <col min="3" max="3" width="21.140625" style="4" customWidth="1"/>
    <col min="4" max="4" width="17.5703125" style="4" bestFit="1" customWidth="1"/>
    <col min="5" max="5" width="17.7109375" style="4" bestFit="1" customWidth="1"/>
    <col min="6" max="6" width="16.7109375" style="4" bestFit="1" customWidth="1"/>
    <col min="7" max="7" width="11.85546875" style="4" customWidth="1"/>
    <col min="8" max="8" width="18.5703125" style="4" customWidth="1"/>
    <col min="9" max="16384" width="9.140625" style="4"/>
  </cols>
  <sheetData>
    <row r="2" spans="1:8" ht="15.75" x14ac:dyDescent="0.25">
      <c r="B2" s="159" t="s">
        <v>20</v>
      </c>
      <c r="C2" s="159"/>
      <c r="D2" s="159"/>
      <c r="E2" s="159"/>
      <c r="F2" s="159"/>
      <c r="G2" s="159"/>
      <c r="H2" s="159"/>
    </row>
    <row r="3" spans="1:8" ht="15.75" x14ac:dyDescent="0.25">
      <c r="B3" s="160" t="s">
        <v>21</v>
      </c>
      <c r="C3" s="160"/>
      <c r="D3" s="160"/>
      <c r="E3" s="160"/>
      <c r="F3" s="160"/>
      <c r="G3" s="160"/>
      <c r="H3" s="160"/>
    </row>
    <row r="4" spans="1:8" ht="15.75" x14ac:dyDescent="0.25">
      <c r="B4" s="160" t="s">
        <v>174</v>
      </c>
      <c r="C4" s="160"/>
      <c r="D4" s="160"/>
      <c r="E4" s="160"/>
      <c r="F4" s="160"/>
      <c r="G4" s="160"/>
      <c r="H4" s="160"/>
    </row>
    <row r="5" spans="1:8" s="63" customFormat="1" ht="30.75" customHeight="1" x14ac:dyDescent="0.3">
      <c r="A5" s="64"/>
      <c r="B5" s="194" t="s">
        <v>182</v>
      </c>
      <c r="C5" s="195"/>
      <c r="D5" s="195"/>
      <c r="E5" s="195"/>
      <c r="F5" s="195"/>
      <c r="G5" s="195"/>
      <c r="H5" s="196"/>
    </row>
    <row r="6" spans="1:8" ht="40.5" customHeight="1" x14ac:dyDescent="0.25">
      <c r="C6" s="193" t="s">
        <v>358</v>
      </c>
      <c r="D6" s="193"/>
      <c r="E6" s="193"/>
      <c r="F6" s="16"/>
      <c r="H6" s="80" t="s">
        <v>318</v>
      </c>
    </row>
    <row r="7" spans="1:8" ht="31.5" x14ac:dyDescent="0.25">
      <c r="B7" s="16" t="s">
        <v>100</v>
      </c>
      <c r="C7" s="21" t="s">
        <v>102</v>
      </c>
      <c r="D7" s="16" t="s">
        <v>103</v>
      </c>
      <c r="E7" s="26" t="s">
        <v>355</v>
      </c>
      <c r="F7" s="16" t="s">
        <v>66</v>
      </c>
      <c r="G7" s="16" t="s">
        <v>85</v>
      </c>
      <c r="H7" s="41" t="s">
        <v>183</v>
      </c>
    </row>
    <row r="8" spans="1:8" ht="15.75" x14ac:dyDescent="0.25">
      <c r="B8" s="4" t="s">
        <v>231</v>
      </c>
      <c r="C8" s="17">
        <v>665743644.45000005</v>
      </c>
      <c r="D8" s="17">
        <v>260946544.72</v>
      </c>
      <c r="E8" s="17">
        <v>404797099.73000002</v>
      </c>
      <c r="F8" s="17">
        <v>685122310</v>
      </c>
      <c r="H8" s="50">
        <v>604266684</v>
      </c>
    </row>
    <row r="9" spans="1:8" ht="15.75" x14ac:dyDescent="0.25">
      <c r="C9" s="17"/>
      <c r="D9" s="17"/>
      <c r="E9" s="17"/>
      <c r="F9" s="17"/>
      <c r="H9" s="16"/>
    </row>
    <row r="10" spans="1:8" ht="15.75" x14ac:dyDescent="0.25">
      <c r="B10" s="16" t="s">
        <v>101</v>
      </c>
      <c r="C10" s="19">
        <v>665743644.45000005</v>
      </c>
      <c r="D10" s="19">
        <v>260946544.72</v>
      </c>
      <c r="E10" s="19">
        <v>404797099.73000002</v>
      </c>
      <c r="F10" s="19">
        <v>685122310</v>
      </c>
      <c r="H10" s="50">
        <v>604266684</v>
      </c>
    </row>
    <row r="23" spans="5:5" x14ac:dyDescent="0.25">
      <c r="E23" s="42">
        <v>10</v>
      </c>
    </row>
  </sheetData>
  <mergeCells count="5">
    <mergeCell ref="C6:E6"/>
    <mergeCell ref="B2:H2"/>
    <mergeCell ref="B3:H3"/>
    <mergeCell ref="B4:H4"/>
    <mergeCell ref="B5:H5"/>
  </mergeCells>
  <pageMargins left="0.3" right="0.16" top="0.17" bottom="0.17" header="0.17" footer="0.17"/>
  <pageSetup paperSize="9" scale="7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G23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21.140625" style="29" customWidth="1"/>
    <col min="2" max="2" width="19.28515625" style="82" customWidth="1"/>
    <col min="3" max="3" width="17.7109375" style="82" bestFit="1" customWidth="1"/>
    <col min="4" max="4" width="17.140625" style="82" customWidth="1"/>
    <col min="5" max="5" width="19.28515625" style="82" bestFit="1" customWidth="1"/>
    <col min="6" max="6" width="16.7109375" style="82" bestFit="1" customWidth="1"/>
    <col min="7" max="7" width="18.5703125" style="82" bestFit="1" customWidth="1"/>
    <col min="8" max="16384" width="9.140625" style="4"/>
  </cols>
  <sheetData>
    <row r="2" spans="1:7" ht="15.75" x14ac:dyDescent="0.25">
      <c r="A2" s="159" t="s">
        <v>20</v>
      </c>
      <c r="B2" s="159"/>
      <c r="C2" s="159"/>
      <c r="D2" s="159"/>
      <c r="E2" s="159"/>
      <c r="F2" s="159"/>
      <c r="G2" s="159"/>
    </row>
    <row r="3" spans="1:7" ht="15.75" x14ac:dyDescent="0.25">
      <c r="A3" s="160" t="s">
        <v>21</v>
      </c>
      <c r="B3" s="160"/>
      <c r="C3" s="160"/>
      <c r="D3" s="160"/>
      <c r="E3" s="160"/>
      <c r="F3" s="160"/>
      <c r="G3" s="160"/>
    </row>
    <row r="4" spans="1:7" ht="15.75" x14ac:dyDescent="0.25">
      <c r="A4" s="160" t="s">
        <v>172</v>
      </c>
      <c r="B4" s="160"/>
      <c r="C4" s="160"/>
      <c r="D4" s="160"/>
      <c r="E4" s="160"/>
      <c r="F4" s="160"/>
      <c r="G4" s="160"/>
    </row>
    <row r="5" spans="1:7" s="63" customFormat="1" ht="27.75" customHeight="1" x14ac:dyDescent="0.3">
      <c r="A5" s="194" t="s">
        <v>184</v>
      </c>
      <c r="B5" s="195"/>
      <c r="C5" s="195"/>
      <c r="D5" s="195"/>
      <c r="E5" s="195"/>
      <c r="F5" s="195"/>
      <c r="G5" s="196"/>
    </row>
    <row r="6" spans="1:7" ht="31.5" x14ac:dyDescent="0.25">
      <c r="B6" s="184" t="s">
        <v>358</v>
      </c>
      <c r="C6" s="184"/>
      <c r="D6" s="184"/>
      <c r="E6" s="184"/>
      <c r="F6" s="184"/>
      <c r="G6" s="80" t="s">
        <v>318</v>
      </c>
    </row>
    <row r="7" spans="1:7" ht="31.5" x14ac:dyDescent="0.25">
      <c r="A7" s="21" t="s">
        <v>23</v>
      </c>
      <c r="B7" s="47" t="s">
        <v>232</v>
      </c>
      <c r="C7" s="48" t="s">
        <v>103</v>
      </c>
      <c r="D7" s="47" t="s">
        <v>233</v>
      </c>
      <c r="E7" s="48" t="s">
        <v>66</v>
      </c>
      <c r="F7" s="48" t="s">
        <v>85</v>
      </c>
      <c r="G7" s="48" t="s">
        <v>183</v>
      </c>
    </row>
    <row r="8" spans="1:7" x14ac:dyDescent="0.25">
      <c r="A8" s="29" t="s">
        <v>11</v>
      </c>
      <c r="B8" s="49">
        <v>226663262.06</v>
      </c>
      <c r="C8" s="28">
        <v>113331631.03</v>
      </c>
      <c r="D8" s="28">
        <v>113331631.03</v>
      </c>
      <c r="E8" s="28">
        <v>119302430</v>
      </c>
      <c r="F8" s="28">
        <v>5970798.9699999997</v>
      </c>
      <c r="G8" s="28">
        <v>110515747</v>
      </c>
    </row>
    <row r="9" spans="1:7" x14ac:dyDescent="0.25">
      <c r="A9" s="29" t="s">
        <v>104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29" t="s">
        <v>105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7" x14ac:dyDescent="0.25">
      <c r="A11" s="29" t="s">
        <v>106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ht="15.75" x14ac:dyDescent="0.25">
      <c r="A12" s="21" t="s">
        <v>25</v>
      </c>
      <c r="B12" s="46">
        <f>SUM(B8:B11)</f>
        <v>226663262.06</v>
      </c>
      <c r="C12" s="46">
        <f t="shared" ref="C12:G12" si="0">SUM(C8:C11)</f>
        <v>113331631.03</v>
      </c>
      <c r="D12" s="46">
        <f t="shared" si="0"/>
        <v>113331631.03</v>
      </c>
      <c r="E12" s="46">
        <f t="shared" si="0"/>
        <v>119302430</v>
      </c>
      <c r="F12" s="46">
        <f t="shared" si="0"/>
        <v>5970798.9699999997</v>
      </c>
      <c r="G12" s="46">
        <f t="shared" si="0"/>
        <v>110515747</v>
      </c>
    </row>
    <row r="23" spans="4:4" x14ac:dyDescent="0.25">
      <c r="D23" s="28"/>
    </row>
  </sheetData>
  <mergeCells count="5">
    <mergeCell ref="A2:G2"/>
    <mergeCell ref="A3:G3"/>
    <mergeCell ref="A4:G4"/>
    <mergeCell ref="B6:F6"/>
    <mergeCell ref="A5:G5"/>
  </mergeCells>
  <pageMargins left="0.3" right="0.16" top="0.17" bottom="0.17" header="0.17" footer="0.17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F28"/>
  <sheetViews>
    <sheetView view="pageLayout" topLeftCell="A2" zoomScale="60" zoomScaleNormal="100" zoomScalePageLayoutView="60" workbookViewId="0">
      <selection activeCell="E17" sqref="E17"/>
    </sheetView>
  </sheetViews>
  <sheetFormatPr defaultRowHeight="14.25" x14ac:dyDescent="0.25"/>
  <cols>
    <col min="1" max="1" width="9.140625" style="29"/>
    <col min="2" max="2" width="33.28515625" style="4" customWidth="1"/>
    <col min="3" max="3" width="19.85546875" style="4" customWidth="1"/>
    <col min="4" max="4" width="10.7109375" style="4" customWidth="1"/>
    <col min="5" max="5" width="14" style="4" customWidth="1"/>
    <col min="6" max="6" width="18.140625" style="4" customWidth="1"/>
    <col min="7" max="7" width="10.140625" style="4" bestFit="1" customWidth="1"/>
    <col min="8" max="16384" width="9.140625" style="4"/>
  </cols>
  <sheetData>
    <row r="2" spans="1:6" ht="15.75" x14ac:dyDescent="0.25">
      <c r="B2" s="159" t="s">
        <v>20</v>
      </c>
      <c r="C2" s="159"/>
      <c r="D2" s="159"/>
      <c r="E2" s="159"/>
      <c r="F2" s="159"/>
    </row>
    <row r="3" spans="1:6" ht="15.75" x14ac:dyDescent="0.25">
      <c r="B3" s="160" t="s">
        <v>21</v>
      </c>
      <c r="C3" s="160"/>
      <c r="D3" s="160"/>
      <c r="E3" s="160"/>
      <c r="F3" s="160"/>
    </row>
    <row r="4" spans="1:6" ht="15.75" x14ac:dyDescent="0.25">
      <c r="B4" s="160" t="s">
        <v>174</v>
      </c>
      <c r="C4" s="160"/>
      <c r="D4" s="160"/>
      <c r="E4" s="160"/>
      <c r="F4" s="160"/>
    </row>
    <row r="5" spans="1:6" ht="30.75" customHeight="1" x14ac:dyDescent="0.3">
      <c r="A5" s="194" t="s">
        <v>186</v>
      </c>
      <c r="B5" s="195"/>
      <c r="C5" s="195"/>
      <c r="D5" s="195"/>
      <c r="E5" s="195"/>
      <c r="F5" s="196"/>
    </row>
    <row r="6" spans="1:6" ht="36" customHeight="1" x14ac:dyDescent="0.25">
      <c r="C6" s="160" t="s">
        <v>358</v>
      </c>
      <c r="D6" s="160"/>
      <c r="E6" s="160"/>
      <c r="F6" s="80" t="s">
        <v>318</v>
      </c>
    </row>
    <row r="7" spans="1:6" s="41" customFormat="1" ht="15.75" x14ac:dyDescent="0.25">
      <c r="A7" s="26"/>
      <c r="B7" s="41" t="s">
        <v>23</v>
      </c>
      <c r="C7" s="41" t="s">
        <v>65</v>
      </c>
      <c r="D7" s="41" t="s">
        <v>66</v>
      </c>
      <c r="E7" s="41" t="s">
        <v>85</v>
      </c>
      <c r="F7" s="41" t="s">
        <v>183</v>
      </c>
    </row>
    <row r="8" spans="1:6" x14ac:dyDescent="0.25">
      <c r="B8" s="4" t="s">
        <v>203</v>
      </c>
      <c r="C8" s="22">
        <v>5564738.0999999996</v>
      </c>
      <c r="D8" s="17"/>
      <c r="E8" s="17"/>
      <c r="F8" s="17"/>
    </row>
    <row r="9" spans="1:6" x14ac:dyDescent="0.25">
      <c r="B9" s="4" t="s">
        <v>204</v>
      </c>
      <c r="C9" s="22">
        <v>44354838.75</v>
      </c>
      <c r="D9" s="17"/>
      <c r="E9" s="17"/>
      <c r="F9" s="17"/>
    </row>
    <row r="10" spans="1:6" x14ac:dyDescent="0.25">
      <c r="B10" s="4" t="s">
        <v>205</v>
      </c>
      <c r="C10" s="22">
        <v>56338200.25</v>
      </c>
      <c r="D10" s="17"/>
      <c r="E10" s="17"/>
      <c r="F10" s="17"/>
    </row>
    <row r="11" spans="1:6" x14ac:dyDescent="0.25">
      <c r="B11" s="4" t="s">
        <v>206</v>
      </c>
      <c r="C11" s="22">
        <v>7506650</v>
      </c>
      <c r="D11" s="17"/>
      <c r="E11" s="17"/>
      <c r="F11" s="17"/>
    </row>
    <row r="12" spans="1:6" x14ac:dyDescent="0.25">
      <c r="B12" s="4" t="s">
        <v>207</v>
      </c>
      <c r="C12" s="22">
        <v>14908294.220000001</v>
      </c>
      <c r="D12" s="17"/>
      <c r="E12" s="17"/>
      <c r="F12" s="17"/>
    </row>
    <row r="13" spans="1:6" x14ac:dyDescent="0.25">
      <c r="B13" s="4" t="s">
        <v>208</v>
      </c>
      <c r="C13" s="22">
        <v>2428571.4300000002</v>
      </c>
      <c r="E13" s="17"/>
      <c r="F13" s="17"/>
    </row>
    <row r="14" spans="1:6" x14ac:dyDescent="0.25">
      <c r="B14" s="4" t="s">
        <v>217</v>
      </c>
      <c r="C14" s="22">
        <v>4329000</v>
      </c>
      <c r="E14" s="17"/>
      <c r="F14" s="17"/>
    </row>
    <row r="15" spans="1:6" x14ac:dyDescent="0.25">
      <c r="B15" s="4" t="s">
        <v>209</v>
      </c>
      <c r="C15" s="22">
        <v>4360000</v>
      </c>
      <c r="D15" s="17"/>
      <c r="E15" s="17"/>
      <c r="F15" s="17"/>
    </row>
    <row r="16" spans="1:6" x14ac:dyDescent="0.25">
      <c r="B16" s="4" t="s">
        <v>210</v>
      </c>
      <c r="C16" s="22">
        <v>6500000</v>
      </c>
      <c r="D16" s="17"/>
      <c r="E16" s="17"/>
      <c r="F16" s="17"/>
    </row>
    <row r="17" spans="1:6" x14ac:dyDescent="0.25">
      <c r="B17" s="4" t="s">
        <v>211</v>
      </c>
      <c r="C17" s="22">
        <v>449500</v>
      </c>
      <c r="D17" s="17"/>
      <c r="E17" s="17"/>
      <c r="F17" s="17"/>
    </row>
    <row r="18" spans="1:6" x14ac:dyDescent="0.25">
      <c r="B18" s="4" t="s">
        <v>212</v>
      </c>
      <c r="C18" s="22">
        <v>125000</v>
      </c>
      <c r="D18" s="17"/>
      <c r="E18" s="17"/>
      <c r="F18" s="17"/>
    </row>
    <row r="19" spans="1:6" ht="15.75" x14ac:dyDescent="0.25">
      <c r="B19" s="4" t="s">
        <v>213</v>
      </c>
      <c r="C19" s="22">
        <v>10937210.51</v>
      </c>
      <c r="D19" s="19"/>
      <c r="E19" s="19"/>
      <c r="F19" s="19"/>
    </row>
    <row r="20" spans="1:6" x14ac:dyDescent="0.25">
      <c r="B20" s="4" t="s">
        <v>214</v>
      </c>
      <c r="C20" s="43" t="s">
        <v>218</v>
      </c>
      <c r="D20" s="44"/>
      <c r="E20" s="44"/>
      <c r="F20" s="44"/>
    </row>
    <row r="21" spans="1:6" x14ac:dyDescent="0.25">
      <c r="B21" s="4" t="s">
        <v>215</v>
      </c>
      <c r="C21" s="22">
        <v>9000000</v>
      </c>
    </row>
    <row r="22" spans="1:6" x14ac:dyDescent="0.25">
      <c r="B22" s="4" t="s">
        <v>216</v>
      </c>
      <c r="C22" s="22">
        <v>5142857.1399999997</v>
      </c>
    </row>
    <row r="23" spans="1:6" x14ac:dyDescent="0.25">
      <c r="B23" s="4" t="s">
        <v>108</v>
      </c>
      <c r="C23" s="22">
        <v>154357876.75999999</v>
      </c>
    </row>
    <row r="24" spans="1:6" x14ac:dyDescent="0.25">
      <c r="B24" s="4" t="s">
        <v>107</v>
      </c>
      <c r="C24" s="22">
        <v>177162295.99000001</v>
      </c>
    </row>
    <row r="25" spans="1:6" x14ac:dyDescent="0.25">
      <c r="C25" s="45"/>
    </row>
    <row r="26" spans="1:6" s="16" customFormat="1" ht="15.75" x14ac:dyDescent="0.25">
      <c r="A26" s="21"/>
      <c r="B26" s="16" t="s">
        <v>25</v>
      </c>
      <c r="C26" s="23">
        <v>538143064.09000003</v>
      </c>
    </row>
    <row r="28" spans="1:6" x14ac:dyDescent="0.25">
      <c r="D28" s="42"/>
    </row>
  </sheetData>
  <mergeCells count="5">
    <mergeCell ref="C6:E6"/>
    <mergeCell ref="B2:F2"/>
    <mergeCell ref="B3:F3"/>
    <mergeCell ref="B4:F4"/>
    <mergeCell ref="A5:F5"/>
  </mergeCells>
  <pageMargins left="0.3" right="0.16" top="0.17" bottom="0.17" header="0.17" footer="0.17"/>
  <pageSetup paperSize="9" scale="94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45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8.42578125" style="29" customWidth="1"/>
    <col min="2" max="2" width="37.85546875" style="4" customWidth="1"/>
    <col min="3" max="3" width="18.42578125" style="4" customWidth="1"/>
    <col min="4" max="4" width="11.28515625" style="4" customWidth="1"/>
    <col min="5" max="5" width="15.7109375" style="4" customWidth="1"/>
    <col min="6" max="6" width="18.42578125" style="4" customWidth="1"/>
    <col min="7" max="16384" width="9.140625" style="4"/>
  </cols>
  <sheetData>
    <row r="2" spans="1:6" ht="15.75" x14ac:dyDescent="0.25">
      <c r="B2" s="159" t="s">
        <v>20</v>
      </c>
      <c r="C2" s="159"/>
      <c r="D2" s="159"/>
      <c r="E2" s="159"/>
      <c r="F2" s="159"/>
    </row>
    <row r="3" spans="1:6" ht="15.75" x14ac:dyDescent="0.25">
      <c r="B3" s="160" t="s">
        <v>21</v>
      </c>
      <c r="C3" s="160"/>
      <c r="D3" s="160"/>
      <c r="E3" s="160"/>
      <c r="F3" s="160"/>
    </row>
    <row r="4" spans="1:6" ht="15.75" x14ac:dyDescent="0.25">
      <c r="B4" s="160" t="s">
        <v>174</v>
      </c>
      <c r="C4" s="160"/>
      <c r="D4" s="160"/>
      <c r="E4" s="160"/>
      <c r="F4" s="160"/>
    </row>
    <row r="5" spans="1:6" ht="31.5" customHeight="1" x14ac:dyDescent="0.3">
      <c r="A5" s="194" t="s">
        <v>234</v>
      </c>
      <c r="B5" s="195"/>
      <c r="C5" s="195"/>
      <c r="D5" s="195"/>
      <c r="E5" s="195"/>
      <c r="F5" s="196"/>
    </row>
    <row r="6" spans="1:6" s="42" customFormat="1" ht="31.5" customHeight="1" x14ac:dyDescent="0.25">
      <c r="A6" s="66"/>
      <c r="C6" s="193" t="s">
        <v>358</v>
      </c>
      <c r="D6" s="160"/>
      <c r="E6" s="160"/>
      <c r="F6" s="80" t="s">
        <v>318</v>
      </c>
    </row>
    <row r="7" spans="1:6" ht="31.5" x14ac:dyDescent="0.25">
      <c r="A7" s="26" t="s">
        <v>219</v>
      </c>
      <c r="B7" s="41" t="s">
        <v>23</v>
      </c>
      <c r="C7" s="41" t="s">
        <v>65</v>
      </c>
      <c r="D7" s="41" t="s">
        <v>66</v>
      </c>
      <c r="E7" s="41" t="s">
        <v>85</v>
      </c>
      <c r="F7" s="41" t="s">
        <v>183</v>
      </c>
    </row>
    <row r="8" spans="1:6" x14ac:dyDescent="0.25">
      <c r="A8" s="66">
        <v>1</v>
      </c>
      <c r="B8" s="4" t="s">
        <v>220</v>
      </c>
      <c r="C8" s="17">
        <v>6951167.71</v>
      </c>
      <c r="D8" s="17"/>
      <c r="E8" s="17"/>
      <c r="F8" s="17"/>
    </row>
    <row r="9" spans="1:6" ht="28.5" x14ac:dyDescent="0.25">
      <c r="A9" s="66">
        <v>2</v>
      </c>
      <c r="B9" s="29" t="s">
        <v>221</v>
      </c>
      <c r="C9" s="17">
        <v>14829849.210000001</v>
      </c>
      <c r="D9" s="17"/>
      <c r="E9" s="17"/>
      <c r="F9" s="17"/>
    </row>
    <row r="10" spans="1:6" ht="28.5" x14ac:dyDescent="0.25">
      <c r="A10" s="66">
        <v>3</v>
      </c>
      <c r="B10" s="29" t="s">
        <v>225</v>
      </c>
      <c r="C10" s="17">
        <v>17407985.23</v>
      </c>
      <c r="D10" s="17"/>
      <c r="E10" s="17"/>
      <c r="F10" s="17"/>
    </row>
    <row r="11" spans="1:6" x14ac:dyDescent="0.25">
      <c r="A11" s="66">
        <v>4</v>
      </c>
      <c r="B11" s="4" t="s">
        <v>222</v>
      </c>
      <c r="C11" s="17">
        <v>10527906.470000001</v>
      </c>
      <c r="D11" s="17"/>
      <c r="E11" s="17"/>
      <c r="F11" s="17"/>
    </row>
    <row r="12" spans="1:6" x14ac:dyDescent="0.25">
      <c r="A12" s="66">
        <v>5</v>
      </c>
      <c r="B12" s="4" t="s">
        <v>223</v>
      </c>
      <c r="C12" s="17">
        <v>17318007.59</v>
      </c>
      <c r="D12" s="17"/>
      <c r="E12" s="17"/>
      <c r="F12" s="17"/>
    </row>
    <row r="13" spans="1:6" x14ac:dyDescent="0.25">
      <c r="A13" s="66">
        <v>6</v>
      </c>
      <c r="B13" s="4" t="s">
        <v>224</v>
      </c>
      <c r="C13" s="18">
        <v>110127379.78</v>
      </c>
    </row>
    <row r="14" spans="1:6" s="16" customFormat="1" ht="15.75" x14ac:dyDescent="0.25">
      <c r="A14" s="21"/>
      <c r="B14" s="16" t="s">
        <v>25</v>
      </c>
      <c r="C14" s="20">
        <v>177162295.99000001</v>
      </c>
    </row>
    <row r="45" spans="3:3" x14ac:dyDescent="0.25">
      <c r="C45" s="4">
        <v>13</v>
      </c>
    </row>
  </sheetData>
  <mergeCells count="5">
    <mergeCell ref="B2:F2"/>
    <mergeCell ref="B3:F3"/>
    <mergeCell ref="B4:F4"/>
    <mergeCell ref="C6:E6"/>
    <mergeCell ref="A5:F5"/>
  </mergeCells>
  <pageMargins left="0.3" right="0.16" top="0.17" bottom="0.17" header="0.17" footer="0.17"/>
  <pageSetup paperSize="9" scale="9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9"/>
  <sheetViews>
    <sheetView view="pageLayout" topLeftCell="A5" zoomScaleNormal="115" workbookViewId="0">
      <selection activeCell="B15" sqref="B15:K15"/>
    </sheetView>
  </sheetViews>
  <sheetFormatPr defaultRowHeight="9" x14ac:dyDescent="0.25"/>
  <cols>
    <col min="1" max="1" width="25.7109375" style="39" customWidth="1"/>
    <col min="2" max="2" width="8.28515625" style="38" bestFit="1" customWidth="1"/>
    <col min="3" max="3" width="9.7109375" style="38" bestFit="1" customWidth="1"/>
    <col min="4" max="4" width="8.7109375" style="38" bestFit="1" customWidth="1"/>
    <col min="5" max="5" width="11.5703125" style="38" bestFit="1" customWidth="1"/>
    <col min="6" max="7" width="12.28515625" style="38" bestFit="1" customWidth="1"/>
    <col min="8" max="8" width="9.28515625" style="38" bestFit="1" customWidth="1"/>
    <col min="9" max="9" width="9.85546875" style="38" bestFit="1" customWidth="1"/>
    <col min="10" max="10" width="12.28515625" style="38" bestFit="1" customWidth="1"/>
    <col min="11" max="11" width="10.7109375" style="38" bestFit="1" customWidth="1"/>
    <col min="12" max="12" width="12.28515625" style="38" bestFit="1" customWidth="1"/>
    <col min="13" max="16384" width="9.140625" style="33"/>
  </cols>
  <sheetData>
    <row r="1" spans="1:12" ht="15.75" x14ac:dyDescent="0.25">
      <c r="A1" s="160" t="s">
        <v>130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15.75" x14ac:dyDescent="0.25">
      <c r="A2" s="160" t="s">
        <v>131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17.25" customHeight="1" x14ac:dyDescent="0.25">
      <c r="A3" s="160" t="s">
        <v>132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s="65" customFormat="1" ht="28.5" customHeight="1" x14ac:dyDescent="0.3">
      <c r="A4" s="197" t="s">
        <v>189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8" x14ac:dyDescent="0.25">
      <c r="A5" s="35" t="s">
        <v>133</v>
      </c>
      <c r="B5" s="31" t="s">
        <v>235</v>
      </c>
      <c r="C5" s="31" t="s">
        <v>236</v>
      </c>
      <c r="D5" s="31" t="s">
        <v>237</v>
      </c>
      <c r="E5" s="31" t="s">
        <v>134</v>
      </c>
      <c r="F5" s="31" t="s">
        <v>238</v>
      </c>
      <c r="G5" s="31" t="s">
        <v>239</v>
      </c>
      <c r="H5" s="31" t="s">
        <v>240</v>
      </c>
      <c r="I5" s="31" t="s">
        <v>241</v>
      </c>
      <c r="J5" s="32" t="s">
        <v>135</v>
      </c>
      <c r="K5" s="32" t="s">
        <v>136</v>
      </c>
      <c r="L5" s="32" t="s">
        <v>137</v>
      </c>
    </row>
    <row r="6" spans="1:12" x14ac:dyDescent="0.25">
      <c r="A6" s="39" t="s">
        <v>138</v>
      </c>
      <c r="B6" s="34" t="s">
        <v>139</v>
      </c>
      <c r="C6" s="34" t="s">
        <v>139</v>
      </c>
      <c r="D6" s="34" t="s">
        <v>139</v>
      </c>
      <c r="E6" s="34" t="s">
        <v>139</v>
      </c>
      <c r="F6" s="34" t="s">
        <v>139</v>
      </c>
      <c r="G6" s="34" t="s">
        <v>139</v>
      </c>
      <c r="H6" s="34" t="s">
        <v>139</v>
      </c>
      <c r="I6" s="34" t="s">
        <v>139</v>
      </c>
      <c r="J6" s="34" t="s">
        <v>139</v>
      </c>
      <c r="K6" s="34" t="s">
        <v>139</v>
      </c>
      <c r="L6" s="34" t="s">
        <v>139</v>
      </c>
    </row>
    <row r="7" spans="1:12" ht="18" x14ac:dyDescent="0.25">
      <c r="A7" s="35" t="s">
        <v>140</v>
      </c>
      <c r="B7" s="36">
        <v>577920</v>
      </c>
      <c r="C7" s="36">
        <v>18125</v>
      </c>
      <c r="D7" s="37">
        <v>0</v>
      </c>
      <c r="E7" s="36">
        <v>36886045</v>
      </c>
      <c r="F7" s="36">
        <v>31796563</v>
      </c>
      <c r="G7" s="36">
        <v>83484662</v>
      </c>
      <c r="H7" s="36">
        <v>5684938</v>
      </c>
      <c r="I7" s="36">
        <v>91587386</v>
      </c>
      <c r="J7" s="36">
        <v>2526446749</v>
      </c>
      <c r="K7" s="36">
        <v>178801920</v>
      </c>
      <c r="L7" s="36">
        <v>2955284308</v>
      </c>
    </row>
    <row r="8" spans="1:12" x14ac:dyDescent="0.25">
      <c r="A8" s="39" t="s">
        <v>141</v>
      </c>
      <c r="E8" s="38">
        <v>19870585.379999999</v>
      </c>
      <c r="G8" s="38">
        <v>69914827.5</v>
      </c>
      <c r="H8" s="38" t="s">
        <v>146</v>
      </c>
      <c r="K8" s="38">
        <v>2900000</v>
      </c>
      <c r="L8" s="38">
        <v>92685412.879999995</v>
      </c>
    </row>
    <row r="9" spans="1:12" x14ac:dyDescent="0.25">
      <c r="A9" s="39" t="s">
        <v>142</v>
      </c>
      <c r="B9" s="38">
        <v>0</v>
      </c>
      <c r="C9" s="38" t="s">
        <v>146</v>
      </c>
      <c r="D9" s="38" t="s">
        <v>146</v>
      </c>
      <c r="E9" s="38" t="s">
        <v>146</v>
      </c>
      <c r="F9" s="38" t="s">
        <v>146</v>
      </c>
      <c r="G9" s="38" t="s">
        <v>146</v>
      </c>
      <c r="H9" s="38" t="s">
        <v>146</v>
      </c>
      <c r="I9" s="38" t="s">
        <v>146</v>
      </c>
      <c r="J9" s="38" t="s">
        <v>146</v>
      </c>
      <c r="K9" s="38" t="s">
        <v>146</v>
      </c>
      <c r="L9" s="38" t="s">
        <v>146</v>
      </c>
    </row>
    <row r="10" spans="1:12" x14ac:dyDescent="0.25">
      <c r="A10" s="39" t="s">
        <v>143</v>
      </c>
      <c r="B10" s="38" t="s">
        <v>146</v>
      </c>
      <c r="C10" s="38" t="s">
        <v>146</v>
      </c>
      <c r="D10" s="38" t="s">
        <v>146</v>
      </c>
      <c r="E10" s="38" t="s">
        <v>146</v>
      </c>
      <c r="F10" s="38" t="s">
        <v>146</v>
      </c>
      <c r="G10" s="38" t="s">
        <v>146</v>
      </c>
      <c r="H10" s="38" t="s">
        <v>146</v>
      </c>
      <c r="I10" s="38" t="s">
        <v>146</v>
      </c>
      <c r="J10" s="38" t="s">
        <v>146</v>
      </c>
      <c r="K10" s="38" t="s">
        <v>146</v>
      </c>
      <c r="L10" s="38" t="s">
        <v>146</v>
      </c>
    </row>
    <row r="11" spans="1:12" x14ac:dyDescent="0.25">
      <c r="A11" s="39" t="s">
        <v>144</v>
      </c>
      <c r="B11" s="38" t="s">
        <v>146</v>
      </c>
      <c r="C11" s="38" t="s">
        <v>146</v>
      </c>
      <c r="D11" s="38" t="s">
        <v>146</v>
      </c>
      <c r="E11" s="38" t="s">
        <v>146</v>
      </c>
      <c r="F11" s="38" t="s">
        <v>146</v>
      </c>
      <c r="G11" s="38" t="s">
        <v>146</v>
      </c>
      <c r="H11" s="38" t="s">
        <v>146</v>
      </c>
      <c r="I11" s="38" t="s">
        <v>146</v>
      </c>
      <c r="J11" s="38" t="s">
        <v>146</v>
      </c>
      <c r="K11" s="38" t="s">
        <v>146</v>
      </c>
      <c r="L11" s="38" t="s">
        <v>146</v>
      </c>
    </row>
    <row r="12" spans="1:12" x14ac:dyDescent="0.25">
      <c r="A12" s="39" t="s">
        <v>145</v>
      </c>
      <c r="B12" s="38" t="s">
        <v>146</v>
      </c>
      <c r="C12" s="38" t="s">
        <v>146</v>
      </c>
      <c r="D12" s="38" t="s">
        <v>146</v>
      </c>
      <c r="E12" s="38" t="s">
        <v>146</v>
      </c>
      <c r="F12" s="38" t="s">
        <v>146</v>
      </c>
      <c r="G12" s="38" t="s">
        <v>146</v>
      </c>
      <c r="H12" s="36">
        <v>4086500</v>
      </c>
      <c r="I12" s="38" t="s">
        <v>146</v>
      </c>
      <c r="J12" s="38" t="s">
        <v>146</v>
      </c>
      <c r="K12" s="38" t="s">
        <v>146</v>
      </c>
      <c r="L12" s="36">
        <v>4086500</v>
      </c>
    </row>
    <row r="13" spans="1:12" ht="18" x14ac:dyDescent="0.25">
      <c r="A13" s="35" t="s">
        <v>187</v>
      </c>
      <c r="B13" s="36">
        <v>577920</v>
      </c>
      <c r="C13" s="36">
        <v>18125</v>
      </c>
      <c r="D13" s="36" t="s">
        <v>146</v>
      </c>
      <c r="E13" s="36">
        <v>56756630.380000003</v>
      </c>
      <c r="F13" s="36">
        <v>31796563</v>
      </c>
      <c r="G13" s="36">
        <v>153399489.5</v>
      </c>
      <c r="H13" s="36">
        <v>1598438</v>
      </c>
      <c r="I13" s="36">
        <v>91587386</v>
      </c>
      <c r="J13" s="36">
        <v>2526446749</v>
      </c>
      <c r="K13" s="36">
        <v>181701920</v>
      </c>
      <c r="L13" s="36">
        <v>3043883220.8800001</v>
      </c>
    </row>
    <row r="14" spans="1:12" x14ac:dyDescent="0.25">
      <c r="A14" s="39" t="s">
        <v>148</v>
      </c>
      <c r="I14" s="38" t="s">
        <v>147</v>
      </c>
    </row>
    <row r="15" spans="1:12" x14ac:dyDescent="0.25">
      <c r="A15" s="39" t="s">
        <v>149</v>
      </c>
      <c r="B15" s="146">
        <v>0.2</v>
      </c>
      <c r="C15" s="146">
        <v>0.25</v>
      </c>
      <c r="D15" s="146">
        <v>0.1</v>
      </c>
      <c r="E15" s="146">
        <v>0.01</v>
      </c>
      <c r="F15" s="146">
        <v>0.25</v>
      </c>
      <c r="G15" s="146">
        <v>0.2</v>
      </c>
      <c r="H15" s="146">
        <v>0.2</v>
      </c>
      <c r="I15" s="146">
        <v>0.2</v>
      </c>
      <c r="J15" s="146" t="s">
        <v>146</v>
      </c>
      <c r="K15" s="146">
        <v>0.02</v>
      </c>
      <c r="L15" s="146"/>
    </row>
    <row r="16" spans="1:12" x14ac:dyDescent="0.25">
      <c r="A16" s="39" t="s">
        <v>199</v>
      </c>
      <c r="B16" s="38">
        <v>385280</v>
      </c>
      <c r="C16" s="38">
        <v>18126</v>
      </c>
      <c r="D16" s="38" t="s">
        <v>146</v>
      </c>
      <c r="E16" s="38">
        <v>984638</v>
      </c>
      <c r="F16" s="38">
        <v>31796563</v>
      </c>
      <c r="G16" s="38">
        <v>55656442</v>
      </c>
      <c r="H16" s="38">
        <v>3789960</v>
      </c>
      <c r="I16" s="38">
        <v>61058232</v>
      </c>
      <c r="J16" s="38" t="s">
        <v>146</v>
      </c>
      <c r="K16" s="38">
        <v>7450080</v>
      </c>
      <c r="L16" s="38">
        <v>161139321</v>
      </c>
    </row>
    <row r="17" spans="1:12" x14ac:dyDescent="0.25">
      <c r="A17" s="39" t="s">
        <v>141</v>
      </c>
    </row>
    <row r="18" spans="1:12" x14ac:dyDescent="0.25">
      <c r="A18" s="39" t="s">
        <v>150</v>
      </c>
    </row>
    <row r="19" spans="1:12" x14ac:dyDescent="0.25">
      <c r="A19" s="39" t="s">
        <v>151</v>
      </c>
      <c r="B19" s="38">
        <v>115584</v>
      </c>
      <c r="C19" s="38">
        <v>4531.25</v>
      </c>
      <c r="D19" s="38" t="s">
        <v>146</v>
      </c>
      <c r="E19" s="38">
        <v>368860.45</v>
      </c>
      <c r="F19" s="38">
        <v>7949140.75</v>
      </c>
      <c r="G19" s="38">
        <v>30079897.899999999</v>
      </c>
      <c r="H19" s="38">
        <v>1136987.6000000001</v>
      </c>
      <c r="I19" s="38">
        <v>18317477.199999999</v>
      </c>
      <c r="J19" s="38" t="s">
        <v>146</v>
      </c>
      <c r="K19" s="38">
        <v>3576038.4</v>
      </c>
      <c r="L19" s="38">
        <v>61548517.549999997</v>
      </c>
    </row>
    <row r="20" spans="1:12" x14ac:dyDescent="0.25">
      <c r="A20" s="39" t="s">
        <v>152</v>
      </c>
    </row>
    <row r="21" spans="1:12" x14ac:dyDescent="0.25">
      <c r="A21" s="40" t="s">
        <v>153</v>
      </c>
      <c r="B21" s="38">
        <v>500864</v>
      </c>
      <c r="C21" s="38">
        <v>22657.25</v>
      </c>
      <c r="D21" s="38" t="s">
        <v>146</v>
      </c>
      <c r="E21" s="38">
        <v>1353498.45</v>
      </c>
      <c r="F21" s="38">
        <v>39745703.75</v>
      </c>
      <c r="G21" s="38">
        <v>85736339.900000006</v>
      </c>
      <c r="H21" s="38">
        <v>4926947.5999999996</v>
      </c>
      <c r="I21" s="38">
        <v>79375709.200000003</v>
      </c>
      <c r="J21" s="38" t="s">
        <v>146</v>
      </c>
      <c r="K21" s="38">
        <v>11026118.4</v>
      </c>
      <c r="L21" s="38">
        <v>222687838.55000001</v>
      </c>
    </row>
    <row r="22" spans="1:12" x14ac:dyDescent="0.25">
      <c r="A22" s="39" t="s">
        <v>154</v>
      </c>
    </row>
    <row r="23" spans="1:12" x14ac:dyDescent="0.25">
      <c r="A23" s="39" t="s">
        <v>155</v>
      </c>
    </row>
    <row r="24" spans="1:12" x14ac:dyDescent="0.25">
      <c r="A24" s="39" t="s">
        <v>156</v>
      </c>
    </row>
    <row r="25" spans="1:12" x14ac:dyDescent="0.25">
      <c r="A25" s="39" t="s">
        <v>152</v>
      </c>
    </row>
    <row r="26" spans="1:12" x14ac:dyDescent="0.25">
      <c r="A26" s="39" t="s">
        <v>157</v>
      </c>
    </row>
    <row r="27" spans="1:12" x14ac:dyDescent="0.25">
      <c r="A27" s="39" t="s">
        <v>158</v>
      </c>
    </row>
    <row r="28" spans="1:12" s="30" customFormat="1" ht="18" x14ac:dyDescent="0.25">
      <c r="A28" s="35" t="s">
        <v>188</v>
      </c>
      <c r="B28" s="36">
        <v>77056</v>
      </c>
      <c r="C28" s="37" t="s">
        <v>200</v>
      </c>
      <c r="D28" s="36" t="s">
        <v>146</v>
      </c>
      <c r="E28" s="36">
        <v>35532546.549999997</v>
      </c>
      <c r="F28" s="37" t="s">
        <v>201</v>
      </c>
      <c r="G28" s="37" t="s">
        <v>202</v>
      </c>
      <c r="H28" s="36">
        <v>757990.40000000002</v>
      </c>
      <c r="I28" s="36">
        <v>12211676.800000001</v>
      </c>
      <c r="J28" s="36">
        <v>2526446749</v>
      </c>
      <c r="K28" s="36">
        <v>167775801.59999999</v>
      </c>
      <c r="L28" s="36">
        <v>2821195382.3299999</v>
      </c>
    </row>
    <row r="29" spans="1:12" x14ac:dyDescent="0.25">
      <c r="A29" s="39" t="s">
        <v>159</v>
      </c>
      <c r="B29" s="38">
        <v>462336</v>
      </c>
      <c r="C29" s="38">
        <v>13593.75</v>
      </c>
      <c r="D29" s="38" t="s">
        <v>146</v>
      </c>
      <c r="E29" s="38">
        <v>36517184.549999997</v>
      </c>
      <c r="F29" s="38">
        <v>23847422.25</v>
      </c>
      <c r="G29" s="38">
        <v>53404764.100000001</v>
      </c>
      <c r="H29" s="38">
        <v>4547950.4000000004</v>
      </c>
      <c r="I29" s="38">
        <v>73269908.799999997</v>
      </c>
      <c r="J29" s="38">
        <v>2526446749</v>
      </c>
      <c r="K29" s="38">
        <v>175225881.59999999</v>
      </c>
      <c r="L29" s="38">
        <v>2893735790.4499998</v>
      </c>
    </row>
  </sheetData>
  <mergeCells count="4">
    <mergeCell ref="A1:L1"/>
    <mergeCell ref="A2:L2"/>
    <mergeCell ref="A3:L3"/>
    <mergeCell ref="A4:L4"/>
  </mergeCells>
  <pageMargins left="0.3" right="0.16" top="0.17" bottom="0.17" header="0.17" footer="0.17"/>
  <pageSetup paperSize="9" scale="6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37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3.42578125" style="29" customWidth="1"/>
    <col min="2" max="2" width="33.5703125" style="4" customWidth="1"/>
    <col min="3" max="3" width="11.85546875" style="4" bestFit="1" customWidth="1"/>
    <col min="4" max="4" width="19.7109375" style="4" customWidth="1"/>
    <col min="5" max="5" width="17.5703125" style="4" customWidth="1"/>
    <col min="6" max="6" width="18.7109375" style="4" customWidth="1"/>
    <col min="7" max="16384" width="9.140625" style="4"/>
  </cols>
  <sheetData>
    <row r="1" spans="2:6" ht="15.75" x14ac:dyDescent="0.25">
      <c r="B1" s="159" t="s">
        <v>20</v>
      </c>
      <c r="C1" s="159"/>
      <c r="D1" s="159"/>
      <c r="E1" s="159"/>
      <c r="F1" s="159"/>
    </row>
    <row r="2" spans="2:6" ht="15.75" x14ac:dyDescent="0.25">
      <c r="B2" s="160" t="s">
        <v>21</v>
      </c>
      <c r="C2" s="160"/>
      <c r="D2" s="160"/>
      <c r="E2" s="160"/>
      <c r="F2" s="160"/>
    </row>
    <row r="3" spans="2:6" ht="15.75" x14ac:dyDescent="0.25">
      <c r="B3" s="160" t="s">
        <v>172</v>
      </c>
      <c r="C3" s="160"/>
      <c r="D3" s="160"/>
      <c r="E3" s="160"/>
      <c r="F3" s="160"/>
    </row>
    <row r="4" spans="2:6" ht="38.25" customHeight="1" x14ac:dyDescent="0.3">
      <c r="B4" s="194" t="s">
        <v>190</v>
      </c>
      <c r="C4" s="195"/>
      <c r="D4" s="195"/>
      <c r="E4" s="195"/>
      <c r="F4" s="196"/>
    </row>
    <row r="5" spans="2:6" ht="43.5" customHeight="1" x14ac:dyDescent="0.25">
      <c r="C5" s="193" t="s">
        <v>357</v>
      </c>
      <c r="D5" s="160"/>
      <c r="E5" s="160"/>
      <c r="F5" s="80" t="s">
        <v>318</v>
      </c>
    </row>
    <row r="6" spans="2:6" ht="15.75" x14ac:dyDescent="0.25">
      <c r="B6" s="16" t="s">
        <v>23</v>
      </c>
      <c r="C6" s="16" t="s">
        <v>65</v>
      </c>
      <c r="D6" s="16" t="s">
        <v>66</v>
      </c>
      <c r="E6" s="16" t="s">
        <v>85</v>
      </c>
      <c r="F6" s="16"/>
    </row>
    <row r="7" spans="2:6" x14ac:dyDescent="0.25">
      <c r="B7" s="4" t="s">
        <v>109</v>
      </c>
      <c r="C7" s="17">
        <v>77898.75</v>
      </c>
      <c r="D7" s="17">
        <v>12000000</v>
      </c>
      <c r="E7" s="17">
        <v>11922101.25</v>
      </c>
      <c r="F7" s="17">
        <v>11181994</v>
      </c>
    </row>
    <row r="8" spans="2:6" x14ac:dyDescent="0.25">
      <c r="B8" s="4" t="s">
        <v>110</v>
      </c>
      <c r="C8" s="27">
        <v>0</v>
      </c>
      <c r="D8" s="28">
        <v>0</v>
      </c>
      <c r="E8" s="28">
        <v>0</v>
      </c>
      <c r="F8" s="28">
        <v>0</v>
      </c>
    </row>
    <row r="9" spans="2:6" ht="28.5" x14ac:dyDescent="0.25">
      <c r="B9" s="29" t="s">
        <v>111</v>
      </c>
      <c r="C9" s="27">
        <v>0</v>
      </c>
      <c r="D9" s="28">
        <v>0</v>
      </c>
      <c r="E9" s="28">
        <v>0</v>
      </c>
      <c r="F9" s="28">
        <v>0</v>
      </c>
    </row>
    <row r="10" spans="2:6" x14ac:dyDescent="0.25">
      <c r="B10" s="4" t="s">
        <v>112</v>
      </c>
      <c r="C10" s="27">
        <v>0</v>
      </c>
      <c r="D10" s="28">
        <v>0</v>
      </c>
      <c r="E10" s="28">
        <v>0</v>
      </c>
      <c r="F10" s="28">
        <v>0</v>
      </c>
    </row>
    <row r="11" spans="2:6" ht="15.75" x14ac:dyDescent="0.25">
      <c r="B11" s="16" t="s">
        <v>25</v>
      </c>
      <c r="C11" s="19">
        <v>77898.75</v>
      </c>
      <c r="D11" s="19">
        <v>12000000</v>
      </c>
      <c r="E11" s="19">
        <v>11922101.25</v>
      </c>
      <c r="F11" s="19">
        <v>11181994</v>
      </c>
    </row>
    <row r="37" spans="4:4" x14ac:dyDescent="0.25">
      <c r="D37" s="42">
        <v>15</v>
      </c>
    </row>
  </sheetData>
  <mergeCells count="5">
    <mergeCell ref="C5:E5"/>
    <mergeCell ref="B1:F1"/>
    <mergeCell ref="B2:F2"/>
    <mergeCell ref="B3:F3"/>
    <mergeCell ref="B4:F4"/>
  </mergeCells>
  <pageMargins left="0.3" right="0.16" top="0.17" bottom="0.17" header="0.17" footer="0.17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5AC7-331A-47B1-AE63-50753A73FCA9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41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17.7109375" style="29" customWidth="1"/>
    <col min="2" max="2" width="25.7109375" style="24" bestFit="1" customWidth="1"/>
    <col min="3" max="3" width="30.85546875" style="24" customWidth="1"/>
    <col min="4" max="16384" width="9.140625" style="4"/>
  </cols>
  <sheetData>
    <row r="1" spans="1:3" ht="15.75" x14ac:dyDescent="0.25">
      <c r="A1" s="159" t="s">
        <v>20</v>
      </c>
      <c r="B1" s="159"/>
      <c r="C1" s="159"/>
    </row>
    <row r="2" spans="1:3" ht="15.75" x14ac:dyDescent="0.25">
      <c r="A2" s="160" t="s">
        <v>21</v>
      </c>
      <c r="B2" s="160"/>
      <c r="C2" s="160"/>
    </row>
    <row r="3" spans="1:3" ht="15.75" x14ac:dyDescent="0.25">
      <c r="A3" s="160" t="s">
        <v>191</v>
      </c>
      <c r="B3" s="160"/>
      <c r="C3" s="160"/>
    </row>
    <row r="4" spans="1:3" ht="31.5" customHeight="1" x14ac:dyDescent="0.3">
      <c r="A4" s="194" t="s">
        <v>356</v>
      </c>
      <c r="B4" s="195"/>
      <c r="C4" s="196"/>
    </row>
    <row r="5" spans="1:3" s="16" customFormat="1" ht="31.5" x14ac:dyDescent="0.25">
      <c r="A5" s="21" t="s">
        <v>113</v>
      </c>
      <c r="B5" s="103" t="s">
        <v>265</v>
      </c>
      <c r="C5" s="103" t="s">
        <v>318</v>
      </c>
    </row>
    <row r="6" spans="1:3" ht="28.5" x14ac:dyDescent="0.25">
      <c r="A6" s="29" t="s">
        <v>114</v>
      </c>
      <c r="B6" s="24">
        <v>4.6399999999999997</v>
      </c>
      <c r="C6" s="24">
        <v>5</v>
      </c>
    </row>
    <row r="7" spans="1:3" ht="28.5" x14ac:dyDescent="0.25">
      <c r="A7" s="29" t="s">
        <v>115</v>
      </c>
      <c r="B7" s="24">
        <v>3535453.92</v>
      </c>
      <c r="C7" s="24">
        <v>2505766</v>
      </c>
    </row>
    <row r="8" spans="1:3" x14ac:dyDescent="0.25">
      <c r="A8" s="29" t="s">
        <v>116</v>
      </c>
      <c r="B8" s="24">
        <v>22989.4</v>
      </c>
      <c r="C8" s="24">
        <v>1002808</v>
      </c>
    </row>
    <row r="9" spans="1:3" x14ac:dyDescent="0.25">
      <c r="A9" s="29" t="s">
        <v>117</v>
      </c>
      <c r="B9" s="24">
        <v>3558.57</v>
      </c>
      <c r="C9" s="24">
        <v>0</v>
      </c>
    </row>
    <row r="10" spans="1:3" s="16" customFormat="1" ht="15.75" x14ac:dyDescent="0.25">
      <c r="A10" s="21" t="s">
        <v>25</v>
      </c>
      <c r="B10" s="25">
        <v>3562006.53</v>
      </c>
      <c r="C10" s="25">
        <v>3508579</v>
      </c>
    </row>
    <row r="41" spans="2:2" x14ac:dyDescent="0.25">
      <c r="B41" s="24">
        <v>16</v>
      </c>
    </row>
  </sheetData>
  <mergeCells count="4">
    <mergeCell ref="A1:C1"/>
    <mergeCell ref="A2:C2"/>
    <mergeCell ref="A3:C3"/>
    <mergeCell ref="A4:C4"/>
  </mergeCells>
  <pageMargins left="0.3" right="0.16" top="0.17" bottom="0.17" header="0.17" footer="0.17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3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6.7109375" style="29" customWidth="1"/>
    <col min="2" max="2" width="36.7109375" style="4" customWidth="1"/>
    <col min="3" max="3" width="28.140625" style="45" customWidth="1"/>
    <col min="4" max="4" width="26.42578125" style="45" bestFit="1" customWidth="1"/>
    <col min="5" max="16384" width="9.140625" style="4"/>
  </cols>
  <sheetData>
    <row r="1" spans="1:5" ht="15.75" x14ac:dyDescent="0.25">
      <c r="B1" s="159" t="s">
        <v>20</v>
      </c>
      <c r="C1" s="159"/>
      <c r="D1" s="159"/>
    </row>
    <row r="2" spans="1:5" ht="15.75" x14ac:dyDescent="0.25">
      <c r="A2" s="160" t="s">
        <v>21</v>
      </c>
      <c r="B2" s="160"/>
      <c r="C2" s="160"/>
      <c r="D2" s="160"/>
      <c r="E2" s="160"/>
    </row>
    <row r="3" spans="1:5" ht="15.75" x14ac:dyDescent="0.25">
      <c r="B3" s="160" t="s">
        <v>193</v>
      </c>
      <c r="C3" s="160"/>
      <c r="D3" s="160"/>
    </row>
    <row r="4" spans="1:5" ht="33" customHeight="1" x14ac:dyDescent="0.3">
      <c r="B4" s="194" t="s">
        <v>192</v>
      </c>
      <c r="C4" s="195"/>
      <c r="D4" s="196"/>
    </row>
    <row r="5" spans="1:5" ht="31.5" x14ac:dyDescent="0.25">
      <c r="B5" s="16" t="s">
        <v>23</v>
      </c>
      <c r="C5" s="103" t="s">
        <v>265</v>
      </c>
      <c r="D5" s="103" t="s">
        <v>318</v>
      </c>
    </row>
    <row r="6" spans="1:5" x14ac:dyDescent="0.25">
      <c r="B6" s="4" t="s">
        <v>118</v>
      </c>
      <c r="C6" s="22">
        <v>3525583082</v>
      </c>
      <c r="D6" s="22">
        <v>3164279745</v>
      </c>
    </row>
    <row r="7" spans="1:5" x14ac:dyDescent="0.25">
      <c r="B7" s="4" t="s">
        <v>119</v>
      </c>
      <c r="C7" s="10">
        <v>0</v>
      </c>
      <c r="D7" s="10">
        <v>0</v>
      </c>
    </row>
    <row r="8" spans="1:5" x14ac:dyDescent="0.25">
      <c r="B8" s="4" t="s">
        <v>120</v>
      </c>
      <c r="C8" s="10">
        <v>0</v>
      </c>
      <c r="D8" s="10">
        <v>0</v>
      </c>
    </row>
    <row r="9" spans="1:5" ht="15.75" x14ac:dyDescent="0.25">
      <c r="B9" s="16" t="s">
        <v>25</v>
      </c>
      <c r="C9" s="23">
        <v>3525583082</v>
      </c>
      <c r="D9" s="23">
        <v>3164279745</v>
      </c>
    </row>
    <row r="10" spans="1:5" x14ac:dyDescent="0.25">
      <c r="C10" s="22"/>
      <c r="D10" s="22"/>
    </row>
    <row r="11" spans="1:5" x14ac:dyDescent="0.25">
      <c r="C11" s="22"/>
      <c r="D11" s="22"/>
    </row>
    <row r="23" spans="3:3" x14ac:dyDescent="0.25">
      <c r="C23" s="45">
        <v>17</v>
      </c>
    </row>
  </sheetData>
  <mergeCells count="4">
    <mergeCell ref="B1:D1"/>
    <mergeCell ref="B3:D3"/>
    <mergeCell ref="A2:E2"/>
    <mergeCell ref="B4:D4"/>
  </mergeCells>
  <pageMargins left="0.3" right="0.16" top="0.17" bottom="0.17" header="0.17" footer="0.17"/>
  <pageSetup paperSize="9" scale="9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D24C-82C8-46F1-8058-087C0C5690D0}">
  <sheetPr>
    <pageSetUpPr fitToPage="1"/>
  </sheetPr>
  <dimension ref="A1:E27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6.7109375" style="29" customWidth="1"/>
    <col min="2" max="2" width="36.7109375" style="4" customWidth="1"/>
    <col min="3" max="3" width="28.140625" style="45" customWidth="1"/>
    <col min="4" max="4" width="26.42578125" style="45" bestFit="1" customWidth="1"/>
    <col min="5" max="16384" width="9.140625" style="4"/>
  </cols>
  <sheetData>
    <row r="1" spans="1:5" ht="15.75" x14ac:dyDescent="0.25">
      <c r="B1" s="159" t="s">
        <v>20</v>
      </c>
      <c r="C1" s="159"/>
      <c r="D1" s="159"/>
    </row>
    <row r="2" spans="1:5" ht="15.75" x14ac:dyDescent="0.25">
      <c r="A2" s="160" t="s">
        <v>21</v>
      </c>
      <c r="B2" s="160"/>
      <c r="C2" s="160"/>
      <c r="D2" s="160"/>
      <c r="E2" s="160"/>
    </row>
    <row r="3" spans="1:5" ht="15.75" x14ac:dyDescent="0.25">
      <c r="B3" s="160" t="s">
        <v>193</v>
      </c>
      <c r="C3" s="160"/>
      <c r="D3" s="160"/>
    </row>
    <row r="4" spans="1:5" ht="29.25" customHeight="1" x14ac:dyDescent="0.3">
      <c r="B4" s="194" t="s">
        <v>194</v>
      </c>
      <c r="C4" s="195"/>
      <c r="D4" s="196"/>
    </row>
    <row r="5" spans="1:5" s="16" customFormat="1" ht="31.5" x14ac:dyDescent="0.25">
      <c r="A5" s="21"/>
      <c r="B5" s="16" t="s">
        <v>23</v>
      </c>
      <c r="C5" s="103" t="s">
        <v>265</v>
      </c>
      <c r="D5" s="103" t="s">
        <v>318</v>
      </c>
    </row>
    <row r="6" spans="1:5" x14ac:dyDescent="0.25">
      <c r="B6" s="4" t="s">
        <v>121</v>
      </c>
      <c r="C6" s="24">
        <v>3525583082</v>
      </c>
      <c r="D6" s="24">
        <v>3164279745</v>
      </c>
    </row>
    <row r="7" spans="1:5" x14ac:dyDescent="0.25">
      <c r="B7" s="4" t="s">
        <v>122</v>
      </c>
      <c r="C7" s="24">
        <v>404797099.73000002</v>
      </c>
      <c r="D7" s="24">
        <v>361303337</v>
      </c>
    </row>
    <row r="8" spans="1:5" x14ac:dyDescent="0.25">
      <c r="B8" s="4" t="s">
        <v>123</v>
      </c>
      <c r="C8" s="10">
        <v>0</v>
      </c>
      <c r="D8" s="10">
        <v>0</v>
      </c>
    </row>
    <row r="9" spans="1:5" x14ac:dyDescent="0.25">
      <c r="B9" s="4" t="s">
        <v>124</v>
      </c>
      <c r="C9" s="10">
        <v>0</v>
      </c>
      <c r="D9" s="10">
        <v>0</v>
      </c>
    </row>
    <row r="10" spans="1:5" ht="15.75" x14ac:dyDescent="0.25">
      <c r="B10" s="16" t="s">
        <v>25</v>
      </c>
      <c r="C10" s="25">
        <v>3930380181.73</v>
      </c>
      <c r="D10" s="25">
        <v>3525583082</v>
      </c>
    </row>
    <row r="11" spans="1:5" x14ac:dyDescent="0.25">
      <c r="C11" s="81"/>
      <c r="D11" s="81"/>
    </row>
    <row r="12" spans="1:5" x14ac:dyDescent="0.25">
      <c r="C12" s="81"/>
      <c r="D12" s="81"/>
    </row>
    <row r="27" spans="3:3" x14ac:dyDescent="0.25">
      <c r="C27" s="45">
        <v>17</v>
      </c>
    </row>
  </sheetData>
  <mergeCells count="4">
    <mergeCell ref="B1:D1"/>
    <mergeCell ref="A2:E2"/>
    <mergeCell ref="B3:D3"/>
    <mergeCell ref="B4:D4"/>
  </mergeCells>
  <pageMargins left="0.3" right="0.16" top="0.17" bottom="0.17" header="0.17" footer="0.17"/>
  <pageSetup paperSize="9" scale="9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5C8F-BB4C-41DE-85F1-2750995C2F83}">
  <sheetPr>
    <tabColor theme="9" tint="-0.249977111117893"/>
    <pageSetUpPr fitToPage="1"/>
  </sheetPr>
  <dimension ref="A1:E31"/>
  <sheetViews>
    <sheetView showGridLines="0" view="pageLayout" zoomScale="60" zoomScaleNormal="100" zoomScaleSheetLayoutView="166" zoomScalePageLayoutView="60" workbookViewId="0">
      <selection activeCell="D20" sqref="D20"/>
    </sheetView>
  </sheetViews>
  <sheetFormatPr defaultColWidth="9.140625" defaultRowHeight="14.25" x14ac:dyDescent="0.25"/>
  <cols>
    <col min="1" max="1" width="5" style="73" customWidth="1"/>
    <col min="2" max="2" width="37.140625" style="68" customWidth="1"/>
    <col min="3" max="3" width="19.7109375" style="68" customWidth="1"/>
    <col min="4" max="4" width="20.85546875" style="68" customWidth="1"/>
    <col min="5" max="5" width="20" style="68" customWidth="1"/>
    <col min="6" max="6" width="23.140625" style="68" customWidth="1"/>
    <col min="7" max="16384" width="9.140625" style="68"/>
  </cols>
  <sheetData>
    <row r="1" spans="1:5" ht="15.75" x14ac:dyDescent="0.25">
      <c r="A1" s="200" t="s">
        <v>253</v>
      </c>
      <c r="B1" s="200"/>
      <c r="C1" s="200"/>
      <c r="D1" s="200"/>
    </row>
    <row r="2" spans="1:5" ht="15.75" x14ac:dyDescent="0.25">
      <c r="A2" s="200" t="s">
        <v>317</v>
      </c>
      <c r="B2" s="200"/>
      <c r="C2" s="200"/>
      <c r="D2" s="200"/>
    </row>
    <row r="3" spans="1:5" ht="15.75" x14ac:dyDescent="0.25">
      <c r="A3" s="200" t="s">
        <v>242</v>
      </c>
      <c r="B3" s="200"/>
      <c r="C3" s="200"/>
      <c r="D3" s="200"/>
    </row>
    <row r="4" spans="1:5" ht="15.75" x14ac:dyDescent="0.25">
      <c r="A4" s="200"/>
      <c r="B4" s="200"/>
      <c r="C4" s="200"/>
      <c r="D4" s="200"/>
    </row>
    <row r="5" spans="1:5" ht="15.75" x14ac:dyDescent="0.25">
      <c r="A5" s="198" t="s">
        <v>252</v>
      </c>
      <c r="B5" s="198"/>
      <c r="C5" s="198"/>
      <c r="D5" s="198"/>
    </row>
    <row r="6" spans="1:5" ht="15.75" x14ac:dyDescent="0.25">
      <c r="A6" s="69" t="s">
        <v>160</v>
      </c>
      <c r="B6" s="70" t="s">
        <v>243</v>
      </c>
      <c r="C6" s="71" t="s">
        <v>244</v>
      </c>
      <c r="D6" s="71" t="s">
        <v>244</v>
      </c>
    </row>
    <row r="7" spans="1:5" x14ac:dyDescent="0.25">
      <c r="A7" s="72">
        <v>1</v>
      </c>
      <c r="B7" s="73" t="s">
        <v>245</v>
      </c>
      <c r="C7" s="74"/>
      <c r="D7" s="75">
        <v>-289323748</v>
      </c>
      <c r="E7" s="74"/>
    </row>
    <row r="8" spans="1:5" ht="15.75" x14ac:dyDescent="0.25">
      <c r="A8" s="72"/>
      <c r="B8" s="201" t="s">
        <v>246</v>
      </c>
      <c r="C8" s="201"/>
      <c r="D8" s="76"/>
      <c r="E8" s="77"/>
    </row>
    <row r="9" spans="1:5" x14ac:dyDescent="0.25">
      <c r="A9" s="72">
        <v>2</v>
      </c>
      <c r="B9" s="68" t="s">
        <v>247</v>
      </c>
      <c r="C9" s="77"/>
      <c r="D9" s="76"/>
    </row>
    <row r="10" spans="1:5" x14ac:dyDescent="0.25">
      <c r="A10" s="72">
        <v>3</v>
      </c>
      <c r="B10" s="68" t="s">
        <v>248</v>
      </c>
      <c r="C10" s="87">
        <v>-968863187</v>
      </c>
      <c r="D10" s="76"/>
      <c r="E10" s="78"/>
    </row>
    <row r="11" spans="1:5" ht="15.75" x14ac:dyDescent="0.25">
      <c r="A11" s="72"/>
      <c r="B11" s="198" t="s">
        <v>249</v>
      </c>
      <c r="C11" s="198"/>
      <c r="D11" s="87">
        <v>-968863187</v>
      </c>
    </row>
    <row r="12" spans="1:5" x14ac:dyDescent="0.25">
      <c r="A12" s="199"/>
      <c r="B12" s="199"/>
      <c r="C12" s="199"/>
      <c r="D12" s="199"/>
    </row>
    <row r="13" spans="1:5" ht="15.75" x14ac:dyDescent="0.25">
      <c r="A13" s="198" t="s">
        <v>250</v>
      </c>
      <c r="B13" s="198"/>
      <c r="C13" s="198"/>
      <c r="D13" s="79">
        <v>-1258186935</v>
      </c>
      <c r="E13" s="76"/>
    </row>
    <row r="14" spans="1:5" x14ac:dyDescent="0.25">
      <c r="A14" s="199"/>
      <c r="B14" s="199"/>
      <c r="C14" s="199"/>
      <c r="D14" s="199"/>
    </row>
    <row r="16" spans="1:5" x14ac:dyDescent="0.25">
      <c r="C16" s="76"/>
    </row>
    <row r="17" spans="1:3" x14ac:dyDescent="0.25">
      <c r="C17" s="78"/>
    </row>
    <row r="31" spans="1:3" ht="128.25" x14ac:dyDescent="0.25">
      <c r="A31" s="73" t="s">
        <v>251</v>
      </c>
    </row>
  </sheetData>
  <mergeCells count="10">
    <mergeCell ref="B11:C11"/>
    <mergeCell ref="A12:D12"/>
    <mergeCell ref="A13:C13"/>
    <mergeCell ref="A14:D14"/>
    <mergeCell ref="A1:D1"/>
    <mergeCell ref="A2:D2"/>
    <mergeCell ref="A3:D3"/>
    <mergeCell ref="A4:D4"/>
    <mergeCell ref="A5:D5"/>
    <mergeCell ref="B8:C8"/>
  </mergeCells>
  <pageMargins left="0.3" right="0.16" top="0.17" bottom="0.17" header="0.17" footer="0.17"/>
  <pageSetup paperSize="9" scale="9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54"/>
  <sheetViews>
    <sheetView view="pageLayout" topLeftCell="A3" zoomScale="80" zoomScaleNormal="100" zoomScalePageLayoutView="80" workbookViewId="0">
      <selection activeCell="C5" sqref="C5:E5"/>
    </sheetView>
  </sheetViews>
  <sheetFormatPr defaultRowHeight="14.25" x14ac:dyDescent="0.25"/>
  <cols>
    <col min="1" max="1" width="19.42578125" style="29" customWidth="1"/>
    <col min="2" max="2" width="31.7109375" style="4" customWidth="1"/>
    <col min="3" max="3" width="20.7109375" style="4" customWidth="1"/>
    <col min="4" max="4" width="18.28515625" style="4" customWidth="1"/>
    <col min="5" max="5" width="19.140625" style="4" customWidth="1"/>
    <col min="6" max="16384" width="9.140625" style="4"/>
  </cols>
  <sheetData>
    <row r="1" spans="1:5" ht="15.75" x14ac:dyDescent="0.25">
      <c r="A1" s="159" t="s">
        <v>20</v>
      </c>
      <c r="B1" s="159"/>
      <c r="C1" s="159"/>
      <c r="D1" s="159"/>
    </row>
    <row r="2" spans="1:5" ht="15.75" x14ac:dyDescent="0.25">
      <c r="A2" s="160" t="s">
        <v>21</v>
      </c>
      <c r="B2" s="160"/>
      <c r="C2" s="160"/>
      <c r="D2" s="160"/>
    </row>
    <row r="3" spans="1:5" ht="15.75" x14ac:dyDescent="0.25">
      <c r="A3" s="160" t="s">
        <v>191</v>
      </c>
      <c r="B3" s="160"/>
      <c r="C3" s="160"/>
      <c r="D3" s="160"/>
    </row>
    <row r="4" spans="1:5" ht="31.5" customHeight="1" x14ac:dyDescent="0.3">
      <c r="A4" s="194" t="s">
        <v>195</v>
      </c>
      <c r="B4" s="195"/>
      <c r="C4" s="195"/>
      <c r="D4" s="195"/>
      <c r="E4" s="196"/>
    </row>
    <row r="5" spans="1:5" ht="15.75" x14ac:dyDescent="0.25">
      <c r="C5" s="202" t="s">
        <v>265</v>
      </c>
      <c r="D5" s="203"/>
      <c r="E5" s="204"/>
    </row>
    <row r="6" spans="1:5" ht="15.75" x14ac:dyDescent="0.25">
      <c r="A6" s="21" t="s">
        <v>125</v>
      </c>
      <c r="B6" s="16" t="s">
        <v>126</v>
      </c>
      <c r="C6" s="41" t="s">
        <v>65</v>
      </c>
      <c r="D6" s="41" t="s">
        <v>66</v>
      </c>
      <c r="E6" s="41" t="s">
        <v>85</v>
      </c>
    </row>
    <row r="7" spans="1:5" x14ac:dyDescent="0.25">
      <c r="B7" s="4" t="s">
        <v>127</v>
      </c>
      <c r="C7" s="22">
        <v>19870585.379999999</v>
      </c>
      <c r="D7" s="24">
        <v>0</v>
      </c>
      <c r="E7" s="22">
        <f>SUM(C7:D7)</f>
        <v>19870585.379999999</v>
      </c>
    </row>
    <row r="8" spans="1:5" x14ac:dyDescent="0.25">
      <c r="B8" s="4" t="s">
        <v>128</v>
      </c>
      <c r="C8" s="22">
        <v>69914827.5</v>
      </c>
      <c r="D8" s="24">
        <v>0</v>
      </c>
      <c r="E8" s="22">
        <f>SUM(C8:D8)</f>
        <v>69914827.5</v>
      </c>
    </row>
    <row r="9" spans="1:5" x14ac:dyDescent="0.25">
      <c r="B9" s="4" t="s">
        <v>129</v>
      </c>
      <c r="C9" s="22">
        <v>2900000</v>
      </c>
      <c r="D9" s="24">
        <v>0</v>
      </c>
      <c r="E9" s="22">
        <f>SUM(C9:D9)</f>
        <v>2900000</v>
      </c>
    </row>
    <row r="10" spans="1:5" s="16" customFormat="1" ht="15.75" x14ac:dyDescent="0.25">
      <c r="A10" s="21"/>
      <c r="B10" s="16" t="s">
        <v>260</v>
      </c>
      <c r="C10" s="23">
        <f>SUM(C7:C9)</f>
        <v>92685412.879999995</v>
      </c>
      <c r="D10" s="24">
        <v>0</v>
      </c>
      <c r="E10" s="23">
        <f>SUM(C10:D10)</f>
        <v>92685412.879999995</v>
      </c>
    </row>
    <row r="11" spans="1:5" s="16" customFormat="1" ht="31.5" x14ac:dyDescent="0.25">
      <c r="A11" s="21" t="s">
        <v>261</v>
      </c>
      <c r="C11" s="23"/>
      <c r="D11" s="23"/>
      <c r="E11" s="23"/>
    </row>
    <row r="12" spans="1:5" x14ac:dyDescent="0.25">
      <c r="B12" s="4" t="s">
        <v>254</v>
      </c>
      <c r="C12" s="22">
        <v>263737138.75999999</v>
      </c>
      <c r="D12" s="24">
        <v>0</v>
      </c>
      <c r="E12" s="22">
        <v>263737138.75999999</v>
      </c>
    </row>
    <row r="13" spans="1:5" x14ac:dyDescent="0.25">
      <c r="B13" s="4" t="s">
        <v>255</v>
      </c>
      <c r="C13" s="22">
        <v>18492098.25</v>
      </c>
      <c r="D13" s="24">
        <v>0</v>
      </c>
      <c r="E13" s="22">
        <v>18492098.25</v>
      </c>
    </row>
    <row r="14" spans="1:5" x14ac:dyDescent="0.25">
      <c r="B14" s="4" t="s">
        <v>256</v>
      </c>
      <c r="C14" s="22">
        <v>70654986.659999996</v>
      </c>
      <c r="D14" s="24">
        <v>0</v>
      </c>
      <c r="E14" s="22">
        <v>70654986.659999996</v>
      </c>
    </row>
    <row r="15" spans="1:5" x14ac:dyDescent="0.25">
      <c r="B15" s="4" t="s">
        <v>257</v>
      </c>
      <c r="C15" s="22">
        <v>268076903.33000001</v>
      </c>
      <c r="D15" s="24">
        <v>0</v>
      </c>
      <c r="E15" s="22">
        <v>268076903.33000001</v>
      </c>
    </row>
    <row r="16" spans="1:5" x14ac:dyDescent="0.25">
      <c r="B16" s="4" t="s">
        <v>258</v>
      </c>
      <c r="C16" s="22">
        <v>128037883.23999999</v>
      </c>
      <c r="D16" s="24">
        <v>0</v>
      </c>
      <c r="E16" s="22">
        <v>128037883.23999999</v>
      </c>
    </row>
    <row r="17" spans="1:5" ht="15" thickBot="1" x14ac:dyDescent="0.3">
      <c r="B17" s="4" t="s">
        <v>259</v>
      </c>
      <c r="C17" s="22">
        <v>294914353.49000001</v>
      </c>
      <c r="D17" s="24">
        <v>0</v>
      </c>
      <c r="E17" s="22">
        <v>294914353.49000001</v>
      </c>
    </row>
    <row r="18" spans="1:5" s="16" customFormat="1" ht="16.5" thickBot="1" x14ac:dyDescent="0.3">
      <c r="A18" s="21"/>
      <c r="B18" s="147" t="s">
        <v>25</v>
      </c>
      <c r="C18" s="148">
        <v>1044206505.73</v>
      </c>
      <c r="D18" s="149" t="s">
        <v>146</v>
      </c>
      <c r="E18" s="148">
        <v>1044206505.73</v>
      </c>
    </row>
    <row r="19" spans="1:5" ht="16.5" thickBot="1" x14ac:dyDescent="0.3">
      <c r="B19" s="150"/>
      <c r="C19" s="151"/>
      <c r="D19" s="152"/>
      <c r="E19" s="151"/>
    </row>
    <row r="20" spans="1:5" s="16" customFormat="1" ht="16.5" thickBot="1" x14ac:dyDescent="0.3">
      <c r="A20" s="21"/>
      <c r="B20" s="153" t="s">
        <v>101</v>
      </c>
      <c r="C20" s="154">
        <v>1137185062.6099999</v>
      </c>
      <c r="D20" s="152" t="s">
        <v>146</v>
      </c>
      <c r="E20" s="154">
        <v>1137185062.6099999</v>
      </c>
    </row>
    <row r="21" spans="1:5" x14ac:dyDescent="0.25">
      <c r="C21" s="17"/>
      <c r="D21" s="17"/>
    </row>
    <row r="22" spans="1:5" x14ac:dyDescent="0.25">
      <c r="C22" s="17"/>
      <c r="D22" s="17"/>
    </row>
    <row r="23" spans="1:5" ht="15.75" x14ac:dyDescent="0.25">
      <c r="C23" s="20"/>
      <c r="D23" s="17"/>
    </row>
    <row r="54" spans="2:2" x14ac:dyDescent="0.25">
      <c r="B54" s="4">
        <v>19</v>
      </c>
    </row>
  </sheetData>
  <mergeCells count="5">
    <mergeCell ref="C5:E5"/>
    <mergeCell ref="A1:D1"/>
    <mergeCell ref="A2:D2"/>
    <mergeCell ref="A3:D3"/>
    <mergeCell ref="A4:E4"/>
  </mergeCells>
  <pageMargins left="0.3" right="0.16" top="0.17" bottom="0.17" header="0.17" footer="0.17"/>
  <pageSetup paperSize="9" scale="9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271B-4D15-4244-82EB-B17C01C20D7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28AB-0D6E-45EB-AAA1-989CEC25F25E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0C25-E83F-4C1F-B13B-A340F310C28D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view="pageLayout" zoomScale="60" zoomScaleNormal="100" zoomScalePageLayoutView="60" workbookViewId="0">
      <selection activeCell="B1" sqref="B1:E1"/>
    </sheetView>
  </sheetViews>
  <sheetFormatPr defaultRowHeight="14.25" x14ac:dyDescent="0.25"/>
  <cols>
    <col min="1" max="1" width="2.42578125" style="29" customWidth="1"/>
    <col min="2" max="2" width="50.140625" style="4" customWidth="1"/>
    <col min="3" max="3" width="7.7109375" style="4" customWidth="1"/>
    <col min="4" max="4" width="21.5703125" style="8" customWidth="1"/>
    <col min="5" max="5" width="20.85546875" style="8" customWidth="1"/>
    <col min="6" max="16384" width="9.140625" style="4"/>
  </cols>
  <sheetData>
    <row r="1" spans="1:8" ht="15.75" x14ac:dyDescent="0.25">
      <c r="B1" s="159" t="s">
        <v>20</v>
      </c>
      <c r="C1" s="159"/>
      <c r="D1" s="159"/>
      <c r="E1" s="159"/>
      <c r="F1" s="9"/>
      <c r="G1" s="9"/>
      <c r="H1" s="9"/>
    </row>
    <row r="2" spans="1:8" ht="15.75" x14ac:dyDescent="0.25">
      <c r="B2" s="160" t="s">
        <v>21</v>
      </c>
      <c r="C2" s="160"/>
      <c r="D2" s="160"/>
      <c r="E2" s="160"/>
      <c r="F2" s="9"/>
      <c r="G2" s="9"/>
      <c r="H2" s="9"/>
    </row>
    <row r="3" spans="1:8" ht="15.75" x14ac:dyDescent="0.25">
      <c r="B3" s="160" t="s">
        <v>0</v>
      </c>
      <c r="C3" s="160"/>
      <c r="D3" s="160"/>
      <c r="E3" s="160"/>
      <c r="F3" s="9"/>
      <c r="G3" s="9"/>
      <c r="H3" s="9"/>
    </row>
    <row r="4" spans="1:8" x14ac:dyDescent="0.25">
      <c r="F4" s="9"/>
      <c r="G4" s="9"/>
      <c r="H4" s="9"/>
    </row>
    <row r="5" spans="1:8" ht="31.5" x14ac:dyDescent="0.25">
      <c r="A5" s="26"/>
      <c r="B5" s="6" t="s">
        <v>1</v>
      </c>
      <c r="C5" s="67" t="s">
        <v>263</v>
      </c>
      <c r="D5" s="155" t="s">
        <v>362</v>
      </c>
      <c r="E5" s="155" t="s">
        <v>363</v>
      </c>
      <c r="F5" s="9"/>
      <c r="G5" s="9"/>
      <c r="H5" s="9"/>
    </row>
    <row r="6" spans="1:8" ht="15.75" x14ac:dyDescent="0.25">
      <c r="A6" s="26"/>
      <c r="B6" s="6" t="s">
        <v>1</v>
      </c>
      <c r="C6" s="100"/>
      <c r="D6" s="5"/>
      <c r="E6" s="5"/>
      <c r="F6" s="9"/>
      <c r="G6" s="9"/>
      <c r="H6" s="9"/>
    </row>
    <row r="7" spans="1:8" ht="28.5" x14ac:dyDescent="0.25">
      <c r="B7" s="62" t="s">
        <v>196</v>
      </c>
      <c r="C7" s="101" t="s">
        <v>161</v>
      </c>
      <c r="D7" s="7">
        <v>1377479566</v>
      </c>
      <c r="E7" s="8">
        <v>1492630273</v>
      </c>
      <c r="F7" s="9"/>
      <c r="G7" s="9"/>
      <c r="H7" s="9"/>
    </row>
    <row r="8" spans="1:8" x14ac:dyDescent="0.25">
      <c r="B8" s="9" t="s">
        <v>81</v>
      </c>
      <c r="C8" s="101" t="s">
        <v>162</v>
      </c>
      <c r="D8" s="8">
        <v>632953604</v>
      </c>
      <c r="E8" s="8">
        <v>408771990</v>
      </c>
      <c r="F8" s="9"/>
      <c r="G8" s="9"/>
      <c r="H8" s="9"/>
    </row>
    <row r="9" spans="1:8" x14ac:dyDescent="0.25">
      <c r="B9" s="9" t="s">
        <v>3</v>
      </c>
      <c r="C9" s="101" t="s">
        <v>163</v>
      </c>
      <c r="D9" s="8">
        <v>39104460</v>
      </c>
      <c r="E9" s="8">
        <v>24657634</v>
      </c>
      <c r="F9" s="9"/>
      <c r="G9" s="9"/>
      <c r="H9" s="9"/>
    </row>
    <row r="10" spans="1:8" x14ac:dyDescent="0.25">
      <c r="B10" s="9" t="s">
        <v>4</v>
      </c>
      <c r="C10" s="101"/>
      <c r="D10" s="10">
        <v>0</v>
      </c>
      <c r="E10" s="10">
        <v>0</v>
      </c>
      <c r="F10" s="9"/>
      <c r="G10" s="9"/>
      <c r="H10" s="9"/>
    </row>
    <row r="11" spans="1:8" x14ac:dyDescent="0.25">
      <c r="B11" s="9" t="s">
        <v>5</v>
      </c>
      <c r="C11" s="101"/>
      <c r="D11" s="10">
        <v>0</v>
      </c>
      <c r="E11" s="10">
        <v>0</v>
      </c>
      <c r="F11" s="9"/>
      <c r="G11" s="9"/>
      <c r="H11" s="9"/>
    </row>
    <row r="12" spans="1:8" x14ac:dyDescent="0.25">
      <c r="B12" s="9" t="s">
        <v>6</v>
      </c>
      <c r="C12" s="101"/>
      <c r="D12" s="10">
        <v>0</v>
      </c>
      <c r="E12" s="10">
        <v>0</v>
      </c>
      <c r="F12" s="9"/>
      <c r="G12" s="9"/>
      <c r="H12" s="9"/>
    </row>
    <row r="13" spans="1:8" ht="15.75" x14ac:dyDescent="0.25">
      <c r="B13" s="11" t="s">
        <v>8</v>
      </c>
      <c r="C13" s="101"/>
      <c r="D13" s="12">
        <v>2049537629.9000001</v>
      </c>
      <c r="E13" s="12">
        <v>1926059897</v>
      </c>
      <c r="F13" s="9"/>
      <c r="G13" s="9"/>
      <c r="H13" s="9"/>
    </row>
    <row r="14" spans="1:8" x14ac:dyDescent="0.25">
      <c r="B14" s="9"/>
      <c r="C14" s="101"/>
      <c r="F14" s="9"/>
      <c r="G14" s="9"/>
      <c r="H14" s="9"/>
    </row>
    <row r="15" spans="1:8" ht="15.75" x14ac:dyDescent="0.25">
      <c r="B15" s="11" t="s">
        <v>9</v>
      </c>
      <c r="C15" s="101"/>
      <c r="F15" s="9"/>
      <c r="G15" s="9"/>
      <c r="H15" s="9"/>
    </row>
    <row r="16" spans="1:8" x14ac:dyDescent="0.25">
      <c r="B16" s="9" t="s">
        <v>10</v>
      </c>
      <c r="C16" s="101" t="s">
        <v>164</v>
      </c>
      <c r="D16" s="8">
        <v>665743645</v>
      </c>
      <c r="E16" s="8">
        <v>604266684</v>
      </c>
      <c r="F16" s="9"/>
      <c r="G16" s="9"/>
      <c r="H16" s="9"/>
    </row>
    <row r="17" spans="1:8" x14ac:dyDescent="0.25">
      <c r="B17" s="9" t="s">
        <v>11</v>
      </c>
      <c r="C17" s="101" t="s">
        <v>165</v>
      </c>
      <c r="D17" s="8">
        <v>226663262.06</v>
      </c>
      <c r="E17" s="8">
        <v>110515747</v>
      </c>
      <c r="F17" s="9"/>
      <c r="G17" s="9"/>
      <c r="H17" s="9"/>
    </row>
    <row r="18" spans="1:8" x14ac:dyDescent="0.25">
      <c r="B18" s="9" t="s">
        <v>185</v>
      </c>
      <c r="C18" s="101" t="s">
        <v>166</v>
      </c>
      <c r="D18" s="8">
        <v>538143064</v>
      </c>
      <c r="E18" s="8">
        <v>955119502</v>
      </c>
      <c r="F18" s="9"/>
      <c r="G18" s="9"/>
      <c r="H18" s="9"/>
    </row>
    <row r="19" spans="1:8" x14ac:dyDescent="0.25">
      <c r="B19" s="9" t="s">
        <v>12</v>
      </c>
      <c r="C19" s="101" t="s">
        <v>167</v>
      </c>
      <c r="D19" s="8">
        <v>61548518</v>
      </c>
      <c r="E19" s="8">
        <v>161139322</v>
      </c>
      <c r="F19" s="9"/>
      <c r="G19" s="9"/>
      <c r="H19" s="9"/>
    </row>
    <row r="20" spans="1:8" x14ac:dyDescent="0.25">
      <c r="B20" s="9" t="s">
        <v>13</v>
      </c>
      <c r="C20" s="101"/>
      <c r="D20" s="10">
        <v>0</v>
      </c>
      <c r="E20" s="10">
        <v>0</v>
      </c>
      <c r="F20" s="9"/>
      <c r="G20" s="9"/>
      <c r="H20" s="9"/>
    </row>
    <row r="21" spans="1:8" s="16" customFormat="1" ht="15.75" x14ac:dyDescent="0.25">
      <c r="A21" s="21"/>
      <c r="B21" s="11" t="s">
        <v>14</v>
      </c>
      <c r="C21" s="100"/>
      <c r="D21" s="12">
        <f>SUM(D16:D20)</f>
        <v>1492098489.0599999</v>
      </c>
      <c r="E21" s="12">
        <f>SUM(E16:E20)</f>
        <v>1831041255</v>
      </c>
      <c r="F21" s="11"/>
      <c r="G21" s="11"/>
      <c r="H21" s="11"/>
    </row>
    <row r="22" spans="1:8" x14ac:dyDescent="0.25">
      <c r="C22" s="42"/>
      <c r="F22" s="9"/>
      <c r="G22" s="9"/>
      <c r="H22" s="9"/>
    </row>
    <row r="23" spans="1:8" ht="47.25" x14ac:dyDescent="0.25">
      <c r="B23" s="13" t="s">
        <v>15</v>
      </c>
      <c r="C23" s="101"/>
      <c r="D23" s="14">
        <f>D13-D21</f>
        <v>557439140.84000015</v>
      </c>
      <c r="E23" s="14">
        <f>E13-E21</f>
        <v>95018642</v>
      </c>
      <c r="F23" s="9"/>
      <c r="G23" s="9"/>
      <c r="H23" s="9"/>
    </row>
    <row r="24" spans="1:8" x14ac:dyDescent="0.25">
      <c r="B24" s="9" t="s">
        <v>16</v>
      </c>
      <c r="C24" s="101" t="s">
        <v>168</v>
      </c>
      <c r="D24" s="8">
        <v>77898.75</v>
      </c>
      <c r="E24" s="8">
        <v>11181994</v>
      </c>
      <c r="F24" s="9"/>
      <c r="G24" s="9"/>
      <c r="H24" s="9"/>
    </row>
    <row r="25" spans="1:8" ht="15.75" x14ac:dyDescent="0.25">
      <c r="B25" s="11" t="s">
        <v>17</v>
      </c>
      <c r="C25" s="11"/>
      <c r="D25" s="15">
        <f>D23-D24</f>
        <v>557361242.09000015</v>
      </c>
      <c r="E25" s="15">
        <f>E23-E24</f>
        <v>83836648</v>
      </c>
      <c r="F25" s="9"/>
      <c r="G25" s="9"/>
      <c r="H25" s="9"/>
    </row>
    <row r="26" spans="1:8" ht="15.75" x14ac:dyDescent="0.25">
      <c r="B26" s="11" t="s">
        <v>18</v>
      </c>
      <c r="C26" s="11"/>
      <c r="D26" s="15">
        <f>D25</f>
        <v>557361242.09000015</v>
      </c>
      <c r="E26" s="15">
        <f>E25</f>
        <v>83836648</v>
      </c>
      <c r="F26" s="9"/>
      <c r="G26" s="9"/>
      <c r="H26" s="9"/>
    </row>
    <row r="27" spans="1:8" ht="15.75" x14ac:dyDescent="0.25">
      <c r="B27" s="107" t="s">
        <v>19</v>
      </c>
      <c r="C27" s="107"/>
      <c r="D27" s="108">
        <f>D26</f>
        <v>557361242.09000015</v>
      </c>
      <c r="E27" s="108">
        <f>E26</f>
        <v>83836648</v>
      </c>
      <c r="F27" s="9"/>
      <c r="G27" s="9"/>
      <c r="H27" s="9"/>
    </row>
    <row r="28" spans="1:8" x14ac:dyDescent="0.25">
      <c r="A28" s="105"/>
      <c r="B28" s="111"/>
      <c r="C28" s="112"/>
      <c r="D28" s="113"/>
      <c r="E28" s="114"/>
      <c r="F28" s="106"/>
      <c r="G28" s="9"/>
      <c r="H28" s="9"/>
    </row>
    <row r="29" spans="1:8" x14ac:dyDescent="0.25">
      <c r="A29" s="105"/>
      <c r="B29" s="115"/>
      <c r="C29" s="2"/>
      <c r="D29" s="3"/>
      <c r="E29" s="116"/>
      <c r="F29" s="106"/>
      <c r="G29" s="9"/>
      <c r="H29" s="9"/>
    </row>
    <row r="30" spans="1:8" x14ac:dyDescent="0.25">
      <c r="A30" s="105"/>
      <c r="B30" s="115"/>
      <c r="C30" s="2"/>
      <c r="D30" s="3"/>
      <c r="E30" s="116"/>
      <c r="F30" s="106"/>
      <c r="G30" s="9"/>
      <c r="H30" s="9"/>
    </row>
    <row r="31" spans="1:8" ht="16.5" x14ac:dyDescent="0.3">
      <c r="A31" s="105"/>
      <c r="B31" s="117" t="s">
        <v>359</v>
      </c>
      <c r="C31" s="2"/>
      <c r="D31" s="3"/>
      <c r="E31" s="116"/>
      <c r="F31" s="106"/>
      <c r="G31" s="9"/>
      <c r="H31" s="9"/>
    </row>
    <row r="32" spans="1:8" x14ac:dyDescent="0.25">
      <c r="A32" s="105"/>
      <c r="B32" s="115" t="s">
        <v>316</v>
      </c>
      <c r="C32" s="2"/>
      <c r="D32" s="3"/>
      <c r="E32" s="116"/>
      <c r="F32" s="106"/>
      <c r="G32" s="9"/>
      <c r="H32" s="9"/>
    </row>
    <row r="33" spans="1:8" x14ac:dyDescent="0.25">
      <c r="A33" s="105"/>
      <c r="B33" s="115" t="s">
        <v>360</v>
      </c>
      <c r="C33" s="2"/>
      <c r="D33" s="3"/>
      <c r="E33" s="116"/>
      <c r="F33" s="106"/>
      <c r="G33" s="9"/>
      <c r="H33" s="9"/>
    </row>
    <row r="34" spans="1:8" x14ac:dyDescent="0.25">
      <c r="A34" s="105"/>
      <c r="B34" s="118" t="s">
        <v>294</v>
      </c>
      <c r="C34" s="119"/>
      <c r="D34" s="120"/>
      <c r="E34" s="121"/>
      <c r="F34" s="106"/>
      <c r="G34" s="9"/>
      <c r="H34" s="9"/>
    </row>
    <row r="35" spans="1:8" x14ac:dyDescent="0.25">
      <c r="B35" s="109"/>
      <c r="C35" s="109"/>
      <c r="D35" s="110"/>
      <c r="E35" s="110"/>
      <c r="F35" s="9"/>
      <c r="G35" s="9"/>
      <c r="H35" s="9"/>
    </row>
    <row r="36" spans="1:8" x14ac:dyDescent="0.25">
      <c r="B36" s="9"/>
      <c r="C36" s="9"/>
      <c r="F36" s="9"/>
      <c r="G36" s="9"/>
      <c r="H36" s="9"/>
    </row>
    <row r="37" spans="1:8" x14ac:dyDescent="0.25">
      <c r="B37" s="9"/>
      <c r="C37" s="9"/>
      <c r="F37" s="9"/>
      <c r="G37" s="9"/>
      <c r="H37" s="9"/>
    </row>
    <row r="38" spans="1:8" x14ac:dyDescent="0.25">
      <c r="B38" s="9"/>
      <c r="C38" s="9"/>
      <c r="F38" s="9"/>
      <c r="G38" s="9"/>
      <c r="H38" s="9"/>
    </row>
    <row r="39" spans="1:8" x14ac:dyDescent="0.25">
      <c r="B39" s="9"/>
      <c r="C39" s="9"/>
      <c r="F39" s="9"/>
      <c r="G39" s="9"/>
      <c r="H39" s="9"/>
    </row>
    <row r="40" spans="1:8" x14ac:dyDescent="0.25">
      <c r="B40" s="9"/>
      <c r="C40" s="9"/>
      <c r="F40" s="9"/>
      <c r="G40" s="9"/>
      <c r="H40" s="9"/>
    </row>
    <row r="41" spans="1:8" x14ac:dyDescent="0.25">
      <c r="B41" s="9"/>
      <c r="C41" s="9"/>
      <c r="F41" s="9"/>
      <c r="G41" s="9"/>
      <c r="H41" s="9"/>
    </row>
    <row r="42" spans="1:8" x14ac:dyDescent="0.25">
      <c r="B42" s="9"/>
      <c r="C42" s="9"/>
      <c r="F42" s="9"/>
      <c r="G42" s="9"/>
      <c r="H42" s="9"/>
    </row>
    <row r="43" spans="1:8" x14ac:dyDescent="0.25">
      <c r="B43" s="9"/>
      <c r="C43" s="9"/>
      <c r="F43" s="9"/>
      <c r="G43" s="9"/>
      <c r="H43" s="9"/>
    </row>
    <row r="44" spans="1:8" x14ac:dyDescent="0.25">
      <c r="B44" s="9"/>
      <c r="C44" s="9"/>
      <c r="F44" s="9"/>
      <c r="G44" s="9"/>
      <c r="H44" s="9"/>
    </row>
    <row r="45" spans="1:8" x14ac:dyDescent="0.25">
      <c r="B45" s="9"/>
      <c r="C45" s="9"/>
      <c r="F45" s="9"/>
      <c r="G45" s="9"/>
      <c r="H45" s="9"/>
    </row>
    <row r="46" spans="1:8" x14ac:dyDescent="0.25">
      <c r="B46" s="9"/>
      <c r="C46" s="9"/>
      <c r="F46" s="9"/>
      <c r="G46" s="9"/>
      <c r="H46" s="9"/>
    </row>
    <row r="47" spans="1:8" x14ac:dyDescent="0.25">
      <c r="B47" s="9"/>
      <c r="C47" s="9"/>
      <c r="F47" s="9"/>
      <c r="G47" s="9"/>
      <c r="H47" s="9"/>
    </row>
    <row r="48" spans="1:8" x14ac:dyDescent="0.25">
      <c r="B48" s="9"/>
      <c r="C48" s="9"/>
      <c r="F48" s="9"/>
      <c r="G48" s="9"/>
      <c r="H48" s="9"/>
    </row>
    <row r="49" spans="2:8" x14ac:dyDescent="0.25">
      <c r="B49" s="9"/>
      <c r="C49" s="9"/>
      <c r="F49" s="9"/>
      <c r="G49" s="9"/>
      <c r="H49" s="9"/>
    </row>
    <row r="50" spans="2:8" x14ac:dyDescent="0.25">
      <c r="B50" s="9"/>
      <c r="C50" s="9"/>
      <c r="F50" s="9"/>
      <c r="G50" s="9"/>
      <c r="H50" s="9"/>
    </row>
    <row r="51" spans="2:8" x14ac:dyDescent="0.25">
      <c r="B51" s="9"/>
      <c r="C51" s="9"/>
      <c r="F51" s="9"/>
      <c r="G51" s="9"/>
      <c r="H51" s="9"/>
    </row>
    <row r="52" spans="2:8" x14ac:dyDescent="0.25">
      <c r="B52" s="9"/>
      <c r="C52" s="9"/>
      <c r="F52" s="9"/>
      <c r="G52" s="9"/>
      <c r="H52" s="9"/>
    </row>
    <row r="53" spans="2:8" x14ac:dyDescent="0.25">
      <c r="B53" s="9"/>
      <c r="C53" s="9"/>
      <c r="F53" s="9"/>
      <c r="G53" s="9"/>
      <c r="H53" s="9"/>
    </row>
    <row r="54" spans="2:8" x14ac:dyDescent="0.25">
      <c r="B54" s="9"/>
      <c r="C54" s="9"/>
      <c r="F54" s="9"/>
      <c r="G54" s="9"/>
      <c r="H54" s="9"/>
    </row>
    <row r="55" spans="2:8" x14ac:dyDescent="0.25">
      <c r="B55" s="9"/>
      <c r="C55" s="9"/>
      <c r="F55" s="9"/>
      <c r="G55" s="9"/>
      <c r="H55" s="9"/>
    </row>
    <row r="56" spans="2:8" x14ac:dyDescent="0.25">
      <c r="B56" s="9"/>
      <c r="C56" s="9"/>
      <c r="F56" s="9"/>
      <c r="G56" s="9"/>
      <c r="H56" s="9"/>
    </row>
    <row r="57" spans="2:8" x14ac:dyDescent="0.25">
      <c r="B57" s="9"/>
      <c r="C57" s="9"/>
      <c r="F57" s="9"/>
      <c r="G57" s="9"/>
      <c r="H57" s="9"/>
    </row>
    <row r="58" spans="2:8" x14ac:dyDescent="0.25">
      <c r="B58" s="9"/>
      <c r="C58" s="9"/>
      <c r="F58" s="9"/>
      <c r="G58" s="9"/>
      <c r="H58" s="9"/>
    </row>
    <row r="59" spans="2:8" x14ac:dyDescent="0.25">
      <c r="B59" s="9"/>
      <c r="C59" s="9"/>
      <c r="F59" s="9"/>
      <c r="G59" s="9"/>
      <c r="H59" s="9"/>
    </row>
    <row r="60" spans="2:8" x14ac:dyDescent="0.25">
      <c r="B60" s="9"/>
      <c r="C60" s="9"/>
      <c r="F60" s="9"/>
      <c r="G60" s="9"/>
      <c r="H60" s="9"/>
    </row>
    <row r="61" spans="2:8" x14ac:dyDescent="0.25">
      <c r="B61" s="9"/>
      <c r="C61" s="9"/>
      <c r="F61" s="9"/>
      <c r="G61" s="9"/>
      <c r="H61" s="9"/>
    </row>
    <row r="62" spans="2:8" x14ac:dyDescent="0.25">
      <c r="B62" s="9"/>
      <c r="C62" s="9"/>
      <c r="F62" s="9"/>
      <c r="G62" s="9"/>
      <c r="H62" s="9"/>
    </row>
    <row r="63" spans="2:8" x14ac:dyDescent="0.25">
      <c r="B63" s="9"/>
      <c r="C63" s="9"/>
      <c r="F63" s="9"/>
      <c r="G63" s="9"/>
      <c r="H63" s="9"/>
    </row>
    <row r="64" spans="2:8" x14ac:dyDescent="0.25">
      <c r="B64" s="9"/>
      <c r="C64" s="9"/>
      <c r="F64" s="9"/>
      <c r="G64" s="9"/>
      <c r="H64" s="9"/>
    </row>
    <row r="65" spans="2:8" x14ac:dyDescent="0.25">
      <c r="B65" s="9"/>
      <c r="C65" s="9"/>
      <c r="F65" s="9"/>
      <c r="G65" s="9"/>
      <c r="H65" s="9"/>
    </row>
    <row r="66" spans="2:8" x14ac:dyDescent="0.25">
      <c r="B66" s="9"/>
      <c r="C66" s="9"/>
      <c r="F66" s="9"/>
      <c r="G66" s="9"/>
      <c r="H66" s="9"/>
    </row>
    <row r="67" spans="2:8" x14ac:dyDescent="0.25">
      <c r="B67" s="9"/>
      <c r="C67" s="9"/>
      <c r="F67" s="9"/>
      <c r="G67" s="9"/>
      <c r="H67" s="9"/>
    </row>
    <row r="68" spans="2:8" x14ac:dyDescent="0.25">
      <c r="B68" s="9"/>
      <c r="C68" s="9"/>
      <c r="F68" s="9"/>
      <c r="G68" s="9"/>
      <c r="H68" s="9"/>
    </row>
    <row r="69" spans="2:8" x14ac:dyDescent="0.25">
      <c r="B69" s="9"/>
      <c r="C69" s="9"/>
      <c r="F69" s="9"/>
      <c r="G69" s="9"/>
      <c r="H69" s="9"/>
    </row>
    <row r="70" spans="2:8" x14ac:dyDescent="0.25">
      <c r="B70" s="9"/>
      <c r="C70" s="9"/>
      <c r="F70" s="9"/>
      <c r="G70" s="9"/>
      <c r="H70" s="9"/>
    </row>
    <row r="71" spans="2:8" x14ac:dyDescent="0.25">
      <c r="B71" s="9"/>
      <c r="C71" s="9"/>
      <c r="F71" s="9"/>
      <c r="G71" s="9"/>
      <c r="H71" s="9"/>
    </row>
    <row r="72" spans="2:8" x14ac:dyDescent="0.25">
      <c r="B72" s="9"/>
      <c r="C72" s="9"/>
      <c r="F72" s="9"/>
      <c r="G72" s="9"/>
      <c r="H72" s="9"/>
    </row>
    <row r="73" spans="2:8" x14ac:dyDescent="0.25">
      <c r="B73" s="9"/>
      <c r="C73" s="9"/>
      <c r="F73" s="9"/>
      <c r="G73" s="9"/>
      <c r="H73" s="9"/>
    </row>
    <row r="74" spans="2:8" x14ac:dyDescent="0.25">
      <c r="B74" s="9"/>
      <c r="C74" s="9"/>
      <c r="F74" s="9"/>
      <c r="G74" s="9"/>
      <c r="H74" s="9"/>
    </row>
    <row r="75" spans="2:8" x14ac:dyDescent="0.25">
      <c r="B75" s="9"/>
      <c r="C75" s="9"/>
      <c r="F75" s="9"/>
      <c r="G75" s="9"/>
      <c r="H75" s="9"/>
    </row>
    <row r="76" spans="2:8" x14ac:dyDescent="0.25">
      <c r="B76" s="9"/>
      <c r="C76" s="9"/>
      <c r="F76" s="9"/>
      <c r="G76" s="9"/>
      <c r="H76" s="9"/>
    </row>
    <row r="77" spans="2:8" x14ac:dyDescent="0.25">
      <c r="B77" s="9"/>
      <c r="C77" s="9"/>
      <c r="F77" s="9"/>
      <c r="G77" s="9"/>
      <c r="H77" s="9"/>
    </row>
    <row r="78" spans="2:8" x14ac:dyDescent="0.25">
      <c r="B78" s="9"/>
      <c r="C78" s="9"/>
      <c r="F78" s="9"/>
      <c r="G78" s="9"/>
      <c r="H78" s="9"/>
    </row>
    <row r="79" spans="2:8" x14ac:dyDescent="0.25">
      <c r="B79" s="9"/>
      <c r="C79" s="9"/>
      <c r="F79" s="9"/>
      <c r="G79" s="9"/>
      <c r="H79" s="9"/>
    </row>
    <row r="80" spans="2:8" x14ac:dyDescent="0.25">
      <c r="B80" s="9"/>
      <c r="C80" s="9"/>
      <c r="F80" s="9"/>
      <c r="G80" s="9"/>
      <c r="H80" s="9"/>
    </row>
    <row r="81" spans="2:8" x14ac:dyDescent="0.25">
      <c r="B81" s="9"/>
      <c r="C81" s="9"/>
      <c r="F81" s="9"/>
      <c r="G81" s="9"/>
      <c r="H81" s="9"/>
    </row>
    <row r="82" spans="2:8" x14ac:dyDescent="0.25">
      <c r="B82" s="9"/>
      <c r="C82" s="9"/>
      <c r="F82" s="9"/>
      <c r="G82" s="9"/>
      <c r="H82" s="9"/>
    </row>
    <row r="83" spans="2:8" x14ac:dyDescent="0.25">
      <c r="B83" s="9"/>
      <c r="C83" s="9"/>
      <c r="F83" s="9"/>
      <c r="G83" s="9"/>
      <c r="H83" s="9"/>
    </row>
    <row r="84" spans="2:8" x14ac:dyDescent="0.25">
      <c r="B84" s="9"/>
      <c r="C84" s="9"/>
      <c r="F84" s="9"/>
      <c r="G84" s="9"/>
      <c r="H84" s="9"/>
    </row>
    <row r="85" spans="2:8" x14ac:dyDescent="0.25">
      <c r="B85" s="9"/>
      <c r="C85" s="9"/>
      <c r="F85" s="9"/>
      <c r="G85" s="9"/>
      <c r="H85" s="9"/>
    </row>
    <row r="86" spans="2:8" x14ac:dyDescent="0.25">
      <c r="B86" s="9"/>
      <c r="C86" s="9"/>
      <c r="F86" s="9"/>
      <c r="G86" s="9"/>
      <c r="H86" s="9"/>
    </row>
    <row r="87" spans="2:8" x14ac:dyDescent="0.25">
      <c r="B87" s="9"/>
      <c r="C87" s="9"/>
      <c r="F87" s="9"/>
      <c r="G87" s="9"/>
      <c r="H87" s="9"/>
    </row>
    <row r="88" spans="2:8" x14ac:dyDescent="0.25">
      <c r="B88" s="9"/>
      <c r="C88" s="9"/>
      <c r="F88" s="9"/>
      <c r="G88" s="9"/>
      <c r="H88" s="9"/>
    </row>
    <row r="89" spans="2:8" x14ac:dyDescent="0.25">
      <c r="B89" s="9"/>
      <c r="C89" s="9"/>
      <c r="F89" s="9"/>
      <c r="G89" s="9"/>
      <c r="H89" s="9"/>
    </row>
    <row r="90" spans="2:8" x14ac:dyDescent="0.25">
      <c r="B90" s="9"/>
      <c r="C90" s="9"/>
      <c r="F90" s="9"/>
      <c r="G90" s="9"/>
      <c r="H90" s="9"/>
    </row>
    <row r="91" spans="2:8" x14ac:dyDescent="0.25">
      <c r="B91" s="9"/>
      <c r="C91" s="9"/>
      <c r="F91" s="9"/>
      <c r="G91" s="9"/>
      <c r="H91" s="9"/>
    </row>
    <row r="92" spans="2:8" x14ac:dyDescent="0.25">
      <c r="B92" s="9"/>
      <c r="C92" s="9"/>
      <c r="F92" s="9"/>
      <c r="G92" s="9"/>
      <c r="H92" s="9"/>
    </row>
    <row r="93" spans="2:8" x14ac:dyDescent="0.25">
      <c r="B93" s="9"/>
      <c r="C93" s="9"/>
      <c r="F93" s="9"/>
      <c r="G93" s="9"/>
      <c r="H93" s="9"/>
    </row>
    <row r="94" spans="2:8" x14ac:dyDescent="0.25">
      <c r="B94" s="9"/>
      <c r="C94" s="9"/>
      <c r="F94" s="9"/>
      <c r="G94" s="9"/>
      <c r="H94" s="9"/>
    </row>
    <row r="95" spans="2:8" x14ac:dyDescent="0.25">
      <c r="B95" s="9"/>
      <c r="C95" s="9"/>
      <c r="F95" s="9"/>
      <c r="G95" s="9"/>
      <c r="H95" s="9"/>
    </row>
    <row r="96" spans="2:8" x14ac:dyDescent="0.25">
      <c r="B96" s="9"/>
      <c r="C96" s="9"/>
      <c r="F96" s="9"/>
      <c r="G96" s="9"/>
      <c r="H96" s="9"/>
    </row>
    <row r="97" spans="2:8" x14ac:dyDescent="0.25">
      <c r="B97" s="9"/>
      <c r="C97" s="9"/>
      <c r="F97" s="9"/>
      <c r="G97" s="9"/>
      <c r="H97" s="9"/>
    </row>
    <row r="98" spans="2:8" x14ac:dyDescent="0.25">
      <c r="B98" s="9"/>
      <c r="C98" s="9"/>
      <c r="F98" s="9"/>
      <c r="G98" s="9"/>
      <c r="H98" s="9"/>
    </row>
    <row r="99" spans="2:8" x14ac:dyDescent="0.25">
      <c r="B99" s="9"/>
      <c r="C99" s="9"/>
      <c r="F99" s="9"/>
      <c r="G99" s="9"/>
      <c r="H99" s="9"/>
    </row>
    <row r="100" spans="2:8" x14ac:dyDescent="0.25">
      <c r="B100" s="9"/>
      <c r="C100" s="9"/>
      <c r="F100" s="9"/>
      <c r="G100" s="9"/>
      <c r="H100" s="9"/>
    </row>
    <row r="101" spans="2:8" x14ac:dyDescent="0.25">
      <c r="B101" s="9"/>
      <c r="C101" s="9"/>
      <c r="F101" s="9"/>
      <c r="G101" s="9"/>
      <c r="H101" s="9"/>
    </row>
    <row r="102" spans="2:8" x14ac:dyDescent="0.25">
      <c r="B102" s="9"/>
      <c r="C102" s="9"/>
      <c r="F102" s="9"/>
      <c r="G102" s="9"/>
      <c r="H102" s="9"/>
    </row>
    <row r="103" spans="2:8" x14ac:dyDescent="0.25">
      <c r="B103" s="9"/>
      <c r="C103" s="9"/>
      <c r="F103" s="9"/>
      <c r="G103" s="9"/>
      <c r="H103" s="9"/>
    </row>
    <row r="104" spans="2:8" x14ac:dyDescent="0.25">
      <c r="B104" s="9"/>
      <c r="C104" s="9"/>
      <c r="F104" s="9"/>
      <c r="G104" s="9"/>
      <c r="H104" s="9"/>
    </row>
    <row r="105" spans="2:8" x14ac:dyDescent="0.25">
      <c r="B105" s="9"/>
      <c r="C105" s="9"/>
      <c r="F105" s="9"/>
      <c r="G105" s="9"/>
      <c r="H105" s="9"/>
    </row>
    <row r="106" spans="2:8" x14ac:dyDescent="0.25">
      <c r="B106" s="9"/>
      <c r="C106" s="9"/>
      <c r="F106" s="9"/>
      <c r="G106" s="9"/>
      <c r="H106" s="9"/>
    </row>
    <row r="107" spans="2:8" x14ac:dyDescent="0.25">
      <c r="B107" s="9"/>
      <c r="C107" s="9"/>
      <c r="F107" s="9"/>
      <c r="G107" s="9"/>
      <c r="H107" s="9"/>
    </row>
    <row r="108" spans="2:8" x14ac:dyDescent="0.25">
      <c r="B108" s="9"/>
      <c r="C108" s="9"/>
      <c r="F108" s="9"/>
      <c r="G108" s="9"/>
      <c r="H108" s="9"/>
    </row>
    <row r="109" spans="2:8" x14ac:dyDescent="0.25">
      <c r="B109" s="9"/>
      <c r="C109" s="9"/>
      <c r="F109" s="9"/>
      <c r="G109" s="9"/>
      <c r="H109" s="9"/>
    </row>
    <row r="110" spans="2:8" x14ac:dyDescent="0.25">
      <c r="B110" s="9"/>
      <c r="C110" s="9"/>
      <c r="F110" s="9"/>
      <c r="G110" s="9"/>
      <c r="H110" s="9"/>
    </row>
    <row r="111" spans="2:8" x14ac:dyDescent="0.25">
      <c r="B111" s="9"/>
      <c r="C111" s="9"/>
      <c r="F111" s="9"/>
      <c r="G111" s="9"/>
      <c r="H111" s="9"/>
    </row>
    <row r="112" spans="2:8" x14ac:dyDescent="0.25">
      <c r="B112" s="9"/>
      <c r="C112" s="9"/>
      <c r="F112" s="9"/>
      <c r="G112" s="9"/>
      <c r="H112" s="9"/>
    </row>
    <row r="113" spans="2:8" x14ac:dyDescent="0.25">
      <c r="B113" s="9"/>
      <c r="C113" s="9"/>
      <c r="F113" s="9"/>
      <c r="G113" s="9"/>
      <c r="H113" s="9"/>
    </row>
    <row r="114" spans="2:8" x14ac:dyDescent="0.25">
      <c r="B114" s="9"/>
      <c r="C114" s="9"/>
      <c r="F114" s="9"/>
      <c r="G114" s="9"/>
      <c r="H114" s="9"/>
    </row>
    <row r="115" spans="2:8" x14ac:dyDescent="0.25">
      <c r="B115" s="9"/>
      <c r="C115" s="9"/>
      <c r="F115" s="9"/>
      <c r="G115" s="9"/>
      <c r="H115" s="9"/>
    </row>
    <row r="116" spans="2:8" x14ac:dyDescent="0.25">
      <c r="B116" s="9"/>
      <c r="C116" s="9"/>
      <c r="F116" s="9"/>
      <c r="G116" s="9"/>
      <c r="H116" s="9"/>
    </row>
    <row r="117" spans="2:8" x14ac:dyDescent="0.25">
      <c r="B117" s="9"/>
      <c r="C117" s="9"/>
      <c r="F117" s="9"/>
      <c r="G117" s="9"/>
      <c r="H117" s="9"/>
    </row>
    <row r="118" spans="2:8" x14ac:dyDescent="0.25">
      <c r="B118" s="9"/>
      <c r="C118" s="9"/>
      <c r="F118" s="9"/>
      <c r="G118" s="9"/>
      <c r="H118" s="9"/>
    </row>
    <row r="119" spans="2:8" x14ac:dyDescent="0.25">
      <c r="B119" s="9"/>
      <c r="C119" s="9"/>
      <c r="F119" s="9"/>
      <c r="G119" s="9"/>
      <c r="H119" s="9"/>
    </row>
    <row r="120" spans="2:8" x14ac:dyDescent="0.25">
      <c r="B120" s="9"/>
      <c r="C120" s="9"/>
      <c r="F120" s="9"/>
      <c r="G120" s="9"/>
      <c r="H120" s="9"/>
    </row>
    <row r="121" spans="2:8" x14ac:dyDescent="0.25">
      <c r="B121" s="9"/>
      <c r="C121" s="9"/>
      <c r="F121" s="9"/>
      <c r="G121" s="9"/>
      <c r="H121" s="9"/>
    </row>
    <row r="122" spans="2:8" x14ac:dyDescent="0.25">
      <c r="B122" s="9"/>
      <c r="C122" s="9"/>
      <c r="F122" s="9"/>
      <c r="G122" s="9"/>
      <c r="H122" s="9"/>
    </row>
    <row r="123" spans="2:8" x14ac:dyDescent="0.25">
      <c r="B123" s="9"/>
      <c r="C123" s="9"/>
      <c r="F123" s="9"/>
      <c r="G123" s="9"/>
      <c r="H123" s="9"/>
    </row>
    <row r="124" spans="2:8" x14ac:dyDescent="0.25">
      <c r="B124" s="9"/>
      <c r="C124" s="9"/>
      <c r="F124" s="9"/>
      <c r="G124" s="9"/>
      <c r="H124" s="9"/>
    </row>
    <row r="125" spans="2:8" x14ac:dyDescent="0.25">
      <c r="B125" s="9"/>
      <c r="C125" s="9"/>
      <c r="F125" s="9"/>
      <c r="G125" s="9"/>
      <c r="H125" s="9"/>
    </row>
    <row r="126" spans="2:8" x14ac:dyDescent="0.25">
      <c r="B126" s="9"/>
      <c r="C126" s="9"/>
      <c r="F126" s="9"/>
      <c r="G126" s="9"/>
      <c r="H126" s="9"/>
    </row>
    <row r="127" spans="2:8" x14ac:dyDescent="0.25">
      <c r="B127" s="9"/>
      <c r="C127" s="9"/>
      <c r="F127" s="9"/>
      <c r="G127" s="9"/>
      <c r="H127" s="9"/>
    </row>
    <row r="128" spans="2:8" x14ac:dyDescent="0.25">
      <c r="B128" s="9"/>
      <c r="C128" s="9"/>
      <c r="F128" s="9"/>
      <c r="G128" s="9"/>
      <c r="H128" s="9"/>
    </row>
    <row r="129" spans="2:8" x14ac:dyDescent="0.25">
      <c r="B129" s="9"/>
      <c r="C129" s="9"/>
      <c r="F129" s="9"/>
      <c r="G129" s="9"/>
      <c r="H129" s="9"/>
    </row>
    <row r="130" spans="2:8" x14ac:dyDescent="0.25">
      <c r="B130" s="9"/>
      <c r="C130" s="9"/>
      <c r="F130" s="9"/>
      <c r="G130" s="9"/>
      <c r="H130" s="9"/>
    </row>
    <row r="131" spans="2:8" x14ac:dyDescent="0.25">
      <c r="B131" s="9"/>
      <c r="C131" s="9"/>
      <c r="F131" s="9"/>
      <c r="G131" s="9"/>
      <c r="H131" s="9"/>
    </row>
    <row r="132" spans="2:8" x14ac:dyDescent="0.25">
      <c r="B132" s="9"/>
      <c r="C132" s="9"/>
      <c r="F132" s="9"/>
      <c r="G132" s="9"/>
      <c r="H132" s="9"/>
    </row>
    <row r="133" spans="2:8" x14ac:dyDescent="0.25">
      <c r="B133" s="9"/>
      <c r="C133" s="9"/>
      <c r="F133" s="9"/>
      <c r="G133" s="9"/>
      <c r="H133" s="9"/>
    </row>
    <row r="134" spans="2:8" x14ac:dyDescent="0.25">
      <c r="B134" s="9"/>
      <c r="C134" s="9"/>
      <c r="F134" s="9"/>
      <c r="G134" s="9"/>
      <c r="H134" s="9"/>
    </row>
    <row r="135" spans="2:8" x14ac:dyDescent="0.25">
      <c r="B135" s="9"/>
      <c r="C135" s="9"/>
      <c r="F135" s="9"/>
      <c r="G135" s="9"/>
      <c r="H135" s="9"/>
    </row>
    <row r="136" spans="2:8" x14ac:dyDescent="0.25">
      <c r="B136" s="9"/>
      <c r="C136" s="9"/>
      <c r="F136" s="9"/>
      <c r="G136" s="9"/>
      <c r="H136" s="9"/>
    </row>
    <row r="137" spans="2:8" x14ac:dyDescent="0.25">
      <c r="B137" s="9"/>
      <c r="C137" s="9"/>
      <c r="F137" s="9"/>
      <c r="G137" s="9"/>
      <c r="H137" s="9"/>
    </row>
    <row r="138" spans="2:8" x14ac:dyDescent="0.25">
      <c r="B138" s="9"/>
      <c r="C138" s="9"/>
      <c r="F138" s="9"/>
      <c r="G138" s="9"/>
      <c r="H138" s="9"/>
    </row>
    <row r="139" spans="2:8" x14ac:dyDescent="0.25">
      <c r="B139" s="9"/>
      <c r="C139" s="9"/>
      <c r="F139" s="9"/>
      <c r="G139" s="9"/>
      <c r="H139" s="9"/>
    </row>
    <row r="140" spans="2:8" x14ac:dyDescent="0.25">
      <c r="B140" s="9"/>
      <c r="C140" s="9"/>
      <c r="F140" s="9"/>
      <c r="G140" s="9"/>
      <c r="H140" s="9"/>
    </row>
    <row r="141" spans="2:8" x14ac:dyDescent="0.25">
      <c r="B141" s="9"/>
      <c r="C141" s="9"/>
      <c r="F141" s="9"/>
      <c r="G141" s="9"/>
      <c r="H141" s="9"/>
    </row>
    <row r="142" spans="2:8" x14ac:dyDescent="0.25">
      <c r="B142" s="9"/>
      <c r="C142" s="9"/>
      <c r="F142" s="9"/>
      <c r="G142" s="9"/>
      <c r="H142" s="9"/>
    </row>
    <row r="143" spans="2:8" x14ac:dyDescent="0.25">
      <c r="B143" s="9"/>
      <c r="C143" s="9"/>
      <c r="F143" s="9"/>
      <c r="G143" s="9"/>
      <c r="H143" s="9"/>
    </row>
    <row r="144" spans="2:8" x14ac:dyDescent="0.25">
      <c r="B144" s="9"/>
      <c r="C144" s="9"/>
      <c r="F144" s="9"/>
      <c r="G144" s="9"/>
      <c r="H144" s="9"/>
    </row>
    <row r="145" spans="2:8" x14ac:dyDescent="0.25">
      <c r="B145" s="9"/>
      <c r="C145" s="9"/>
      <c r="F145" s="9"/>
      <c r="G145" s="9"/>
      <c r="H145" s="9"/>
    </row>
    <row r="146" spans="2:8" x14ac:dyDescent="0.25">
      <c r="B146" s="9"/>
      <c r="C146" s="9"/>
      <c r="F146" s="9"/>
      <c r="G146" s="9"/>
      <c r="H146" s="9"/>
    </row>
    <row r="147" spans="2:8" x14ac:dyDescent="0.25">
      <c r="B147" s="9"/>
      <c r="C147" s="9"/>
      <c r="F147" s="9"/>
      <c r="G147" s="9"/>
      <c r="H147" s="9"/>
    </row>
    <row r="148" spans="2:8" x14ac:dyDescent="0.25">
      <c r="B148" s="9"/>
      <c r="C148" s="9"/>
      <c r="F148" s="9"/>
      <c r="G148" s="9"/>
      <c r="H148" s="9"/>
    </row>
    <row r="149" spans="2:8" x14ac:dyDescent="0.25">
      <c r="B149" s="9"/>
      <c r="C149" s="9"/>
      <c r="F149" s="9"/>
      <c r="G149" s="9"/>
      <c r="H149" s="9"/>
    </row>
    <row r="150" spans="2:8" x14ac:dyDescent="0.25">
      <c r="B150" s="9"/>
      <c r="C150" s="9"/>
      <c r="F150" s="9"/>
      <c r="G150" s="9"/>
      <c r="H150" s="9"/>
    </row>
    <row r="151" spans="2:8" x14ac:dyDescent="0.25">
      <c r="B151" s="9"/>
      <c r="C151" s="9"/>
      <c r="F151" s="9"/>
      <c r="G151" s="9"/>
      <c r="H151" s="9"/>
    </row>
    <row r="152" spans="2:8" x14ac:dyDescent="0.25">
      <c r="B152" s="9"/>
      <c r="C152" s="9"/>
      <c r="F152" s="9"/>
      <c r="G152" s="9"/>
      <c r="H152" s="9"/>
    </row>
    <row r="153" spans="2:8" x14ac:dyDescent="0.25">
      <c r="B153" s="9"/>
      <c r="C153" s="9"/>
      <c r="F153" s="9"/>
      <c r="G153" s="9"/>
      <c r="H153" s="9"/>
    </row>
    <row r="154" spans="2:8" x14ac:dyDescent="0.25">
      <c r="B154" s="9"/>
      <c r="C154" s="9"/>
      <c r="F154" s="9"/>
      <c r="G154" s="9"/>
      <c r="H154" s="9"/>
    </row>
    <row r="155" spans="2:8" x14ac:dyDescent="0.25">
      <c r="B155" s="9"/>
      <c r="C155" s="9"/>
      <c r="F155" s="9"/>
      <c r="G155" s="9"/>
      <c r="H155" s="9"/>
    </row>
    <row r="156" spans="2:8" x14ac:dyDescent="0.25">
      <c r="B156" s="9"/>
      <c r="C156" s="9"/>
      <c r="F156" s="9"/>
      <c r="G156" s="9"/>
      <c r="H156" s="9"/>
    </row>
    <row r="157" spans="2:8" x14ac:dyDescent="0.25">
      <c r="B157" s="9"/>
      <c r="C157" s="9"/>
      <c r="F157" s="9"/>
      <c r="G157" s="9"/>
      <c r="H157" s="9"/>
    </row>
    <row r="158" spans="2:8" x14ac:dyDescent="0.25">
      <c r="B158" s="9"/>
      <c r="C158" s="9"/>
      <c r="F158" s="9"/>
      <c r="G158" s="9"/>
      <c r="H158" s="9"/>
    </row>
    <row r="159" spans="2:8" x14ac:dyDescent="0.25">
      <c r="B159" s="9"/>
      <c r="C159" s="9"/>
      <c r="F159" s="9"/>
      <c r="G159" s="9"/>
      <c r="H159" s="9"/>
    </row>
    <row r="160" spans="2:8" x14ac:dyDescent="0.25">
      <c r="B160" s="9"/>
      <c r="C160" s="9"/>
      <c r="F160" s="9"/>
      <c r="G160" s="9"/>
      <c r="H160" s="9"/>
    </row>
    <row r="161" spans="2:8" x14ac:dyDescent="0.25">
      <c r="B161" s="9"/>
      <c r="C161" s="9"/>
      <c r="F161" s="9"/>
      <c r="G161" s="9"/>
      <c r="H161" s="9"/>
    </row>
    <row r="162" spans="2:8" x14ac:dyDescent="0.25">
      <c r="B162" s="9"/>
      <c r="C162" s="9"/>
      <c r="F162" s="9"/>
      <c r="G162" s="9"/>
      <c r="H162" s="9"/>
    </row>
    <row r="163" spans="2:8" x14ac:dyDescent="0.25">
      <c r="B163" s="9"/>
      <c r="C163" s="9"/>
      <c r="F163" s="9"/>
      <c r="G163" s="9"/>
      <c r="H163" s="9"/>
    </row>
    <row r="164" spans="2:8" x14ac:dyDescent="0.25">
      <c r="B164" s="9"/>
      <c r="C164" s="9"/>
      <c r="F164" s="9"/>
      <c r="G164" s="9"/>
      <c r="H164" s="9"/>
    </row>
    <row r="165" spans="2:8" x14ac:dyDescent="0.25">
      <c r="B165" s="9"/>
      <c r="C165" s="9"/>
      <c r="F165" s="9"/>
      <c r="G165" s="9"/>
      <c r="H165" s="9"/>
    </row>
    <row r="166" spans="2:8" x14ac:dyDescent="0.25">
      <c r="B166" s="9"/>
      <c r="C166" s="9"/>
      <c r="F166" s="9"/>
      <c r="G166" s="9"/>
      <c r="H166" s="9"/>
    </row>
    <row r="167" spans="2:8" x14ac:dyDescent="0.25">
      <c r="B167" s="9"/>
      <c r="C167" s="9"/>
      <c r="F167" s="9"/>
      <c r="G167" s="9"/>
      <c r="H167" s="9"/>
    </row>
    <row r="168" spans="2:8" x14ac:dyDescent="0.25">
      <c r="B168" s="9"/>
      <c r="C168" s="9"/>
      <c r="F168" s="9"/>
      <c r="G168" s="9"/>
      <c r="H168" s="9"/>
    </row>
    <row r="169" spans="2:8" x14ac:dyDescent="0.25">
      <c r="B169" s="9"/>
      <c r="C169" s="9"/>
      <c r="F169" s="9"/>
      <c r="G169" s="9"/>
      <c r="H169" s="9"/>
    </row>
    <row r="170" spans="2:8" x14ac:dyDescent="0.25">
      <c r="B170" s="9"/>
      <c r="C170" s="9"/>
      <c r="F170" s="9"/>
      <c r="G170" s="9"/>
      <c r="H170" s="9"/>
    </row>
    <row r="171" spans="2:8" x14ac:dyDescent="0.25">
      <c r="B171" s="9"/>
      <c r="C171" s="9"/>
      <c r="F171" s="9"/>
      <c r="G171" s="9"/>
      <c r="H171" s="9"/>
    </row>
    <row r="172" spans="2:8" x14ac:dyDescent="0.25">
      <c r="B172" s="9"/>
      <c r="C172" s="9"/>
      <c r="F172" s="9"/>
      <c r="G172" s="9"/>
      <c r="H172" s="9"/>
    </row>
    <row r="173" spans="2:8" x14ac:dyDescent="0.25">
      <c r="B173" s="9"/>
      <c r="C173" s="9"/>
      <c r="F173" s="9"/>
      <c r="G173" s="9"/>
      <c r="H173" s="9"/>
    </row>
    <row r="174" spans="2:8" x14ac:dyDescent="0.25">
      <c r="B174" s="9"/>
      <c r="C174" s="9"/>
      <c r="F174" s="9"/>
      <c r="G174" s="9"/>
      <c r="H174" s="9"/>
    </row>
    <row r="175" spans="2:8" x14ac:dyDescent="0.25">
      <c r="B175" s="9"/>
      <c r="C175" s="9"/>
      <c r="F175" s="9"/>
      <c r="G175" s="9"/>
      <c r="H175" s="9"/>
    </row>
    <row r="176" spans="2:8" x14ac:dyDescent="0.25">
      <c r="B176" s="9"/>
      <c r="C176" s="9"/>
      <c r="F176" s="9"/>
      <c r="G176" s="9"/>
      <c r="H176" s="9"/>
    </row>
    <row r="177" spans="2:8" x14ac:dyDescent="0.25">
      <c r="B177" s="9"/>
      <c r="C177" s="9"/>
      <c r="F177" s="9"/>
      <c r="G177" s="9"/>
      <c r="H177" s="9"/>
    </row>
    <row r="178" spans="2:8" x14ac:dyDescent="0.25">
      <c r="B178" s="9"/>
      <c r="C178" s="9"/>
      <c r="F178" s="9"/>
      <c r="G178" s="9"/>
      <c r="H178" s="9"/>
    </row>
    <row r="179" spans="2:8" x14ac:dyDescent="0.25">
      <c r="B179" s="9"/>
      <c r="C179" s="9"/>
      <c r="F179" s="9"/>
      <c r="G179" s="9"/>
      <c r="H179" s="9"/>
    </row>
    <row r="180" spans="2:8" x14ac:dyDescent="0.25">
      <c r="B180" s="9"/>
      <c r="C180" s="9"/>
      <c r="F180" s="9"/>
      <c r="G180" s="9"/>
      <c r="H180" s="9"/>
    </row>
    <row r="181" spans="2:8" x14ac:dyDescent="0.25">
      <c r="B181" s="9"/>
      <c r="C181" s="9"/>
      <c r="F181" s="9"/>
      <c r="G181" s="9"/>
      <c r="H181" s="9"/>
    </row>
    <row r="182" spans="2:8" x14ac:dyDescent="0.25">
      <c r="B182" s="9"/>
      <c r="C182" s="9"/>
      <c r="F182" s="9"/>
      <c r="G182" s="9"/>
      <c r="H182" s="9"/>
    </row>
    <row r="183" spans="2:8" x14ac:dyDescent="0.25">
      <c r="B183" s="9"/>
      <c r="C183" s="9"/>
      <c r="F183" s="9"/>
      <c r="G183" s="9"/>
      <c r="H183" s="9"/>
    </row>
    <row r="184" spans="2:8" x14ac:dyDescent="0.25">
      <c r="B184" s="9"/>
      <c r="C184" s="9"/>
      <c r="F184" s="9"/>
      <c r="G184" s="9"/>
      <c r="H184" s="9"/>
    </row>
    <row r="185" spans="2:8" x14ac:dyDescent="0.25">
      <c r="B185" s="9"/>
      <c r="C185" s="9"/>
      <c r="F185" s="9"/>
      <c r="G185" s="9"/>
      <c r="H185" s="9"/>
    </row>
    <row r="186" spans="2:8" x14ac:dyDescent="0.25">
      <c r="B186" s="9"/>
      <c r="C186" s="9"/>
      <c r="F186" s="9"/>
      <c r="G186" s="9"/>
      <c r="H186" s="9"/>
    </row>
    <row r="187" spans="2:8" x14ac:dyDescent="0.25">
      <c r="B187" s="9"/>
      <c r="C187" s="9"/>
      <c r="F187" s="9"/>
      <c r="G187" s="9"/>
      <c r="H187" s="9"/>
    </row>
    <row r="188" spans="2:8" x14ac:dyDescent="0.25">
      <c r="B188" s="9"/>
      <c r="C188" s="9"/>
      <c r="F188" s="9"/>
      <c r="G188" s="9"/>
      <c r="H188" s="9"/>
    </row>
    <row r="189" spans="2:8" x14ac:dyDescent="0.25">
      <c r="B189" s="9"/>
      <c r="C189" s="9"/>
      <c r="F189" s="9"/>
      <c r="G189" s="9"/>
      <c r="H189" s="9"/>
    </row>
    <row r="190" spans="2:8" x14ac:dyDescent="0.25">
      <c r="B190" s="9"/>
      <c r="C190" s="9"/>
      <c r="F190" s="9"/>
      <c r="G190" s="9"/>
      <c r="H190" s="9"/>
    </row>
    <row r="191" spans="2:8" x14ac:dyDescent="0.25">
      <c r="B191" s="9"/>
      <c r="C191" s="9"/>
      <c r="F191" s="9"/>
      <c r="G191" s="9"/>
      <c r="H191" s="9"/>
    </row>
    <row r="192" spans="2:8" x14ac:dyDescent="0.25">
      <c r="B192" s="9"/>
      <c r="C192" s="9"/>
      <c r="F192" s="9"/>
      <c r="G192" s="9"/>
      <c r="H192" s="9"/>
    </row>
    <row r="193" spans="2:8" x14ac:dyDescent="0.25">
      <c r="B193" s="9"/>
      <c r="C193" s="9"/>
      <c r="F193" s="9"/>
      <c r="G193" s="9"/>
      <c r="H193" s="9"/>
    </row>
    <row r="194" spans="2:8" x14ac:dyDescent="0.25">
      <c r="B194" s="9"/>
      <c r="C194" s="9"/>
      <c r="F194" s="9"/>
      <c r="G194" s="9"/>
      <c r="H194" s="9"/>
    </row>
    <row r="195" spans="2:8" x14ac:dyDescent="0.25">
      <c r="B195" s="9"/>
      <c r="C195" s="9"/>
      <c r="F195" s="9"/>
      <c r="G195" s="9"/>
      <c r="H195" s="9"/>
    </row>
    <row r="196" spans="2:8" x14ac:dyDescent="0.25">
      <c r="B196" s="9"/>
      <c r="C196" s="9"/>
      <c r="F196" s="9"/>
      <c r="G196" s="9"/>
      <c r="H196" s="9"/>
    </row>
    <row r="197" spans="2:8" x14ac:dyDescent="0.25">
      <c r="B197" s="9"/>
      <c r="C197" s="9"/>
      <c r="F197" s="9"/>
      <c r="G197" s="9"/>
      <c r="H197" s="9"/>
    </row>
    <row r="198" spans="2:8" x14ac:dyDescent="0.25">
      <c r="B198" s="9"/>
      <c r="C198" s="9"/>
      <c r="F198" s="9"/>
      <c r="G198" s="9"/>
      <c r="H198" s="9"/>
    </row>
    <row r="199" spans="2:8" x14ac:dyDescent="0.25">
      <c r="B199" s="9"/>
      <c r="C199" s="9"/>
      <c r="F199" s="9"/>
      <c r="G199" s="9"/>
      <c r="H199" s="9"/>
    </row>
    <row r="200" spans="2:8" x14ac:dyDescent="0.25">
      <c r="B200" s="9"/>
      <c r="C200" s="9"/>
      <c r="F200" s="9"/>
      <c r="G200" s="9"/>
      <c r="H200" s="9"/>
    </row>
    <row r="201" spans="2:8" x14ac:dyDescent="0.25">
      <c r="B201" s="9"/>
      <c r="C201" s="9"/>
      <c r="F201" s="9"/>
      <c r="G201" s="9"/>
      <c r="H201" s="9"/>
    </row>
    <row r="202" spans="2:8" x14ac:dyDescent="0.25">
      <c r="B202" s="9"/>
      <c r="C202" s="9"/>
      <c r="F202" s="9"/>
      <c r="G202" s="9"/>
      <c r="H202" s="9"/>
    </row>
    <row r="203" spans="2:8" x14ac:dyDescent="0.25">
      <c r="B203" s="9"/>
      <c r="C203" s="9"/>
      <c r="F203" s="9"/>
      <c r="G203" s="9"/>
      <c r="H203" s="9"/>
    </row>
    <row r="204" spans="2:8" x14ac:dyDescent="0.25">
      <c r="B204" s="9"/>
      <c r="C204" s="9"/>
      <c r="F204" s="9"/>
      <c r="G204" s="9"/>
      <c r="H204" s="9"/>
    </row>
    <row r="205" spans="2:8" x14ac:dyDescent="0.25">
      <c r="B205" s="9"/>
      <c r="C205" s="9"/>
      <c r="F205" s="9"/>
      <c r="G205" s="9"/>
      <c r="H205" s="9"/>
    </row>
    <row r="206" spans="2:8" x14ac:dyDescent="0.25">
      <c r="B206" s="9"/>
      <c r="C206" s="9"/>
      <c r="F206" s="9"/>
      <c r="G206" s="9"/>
      <c r="H206" s="9"/>
    </row>
    <row r="207" spans="2:8" x14ac:dyDescent="0.25">
      <c r="B207" s="9"/>
      <c r="C207" s="9"/>
      <c r="F207" s="9"/>
      <c r="G207" s="9"/>
      <c r="H207" s="9"/>
    </row>
    <row r="208" spans="2:8" x14ac:dyDescent="0.25">
      <c r="B208" s="9"/>
      <c r="C208" s="9"/>
      <c r="F208" s="9"/>
      <c r="G208" s="9"/>
      <c r="H208" s="9"/>
    </row>
    <row r="209" spans="2:8" x14ac:dyDescent="0.25">
      <c r="B209" s="9"/>
      <c r="C209" s="9"/>
      <c r="F209" s="9"/>
      <c r="G209" s="9"/>
      <c r="H209" s="9"/>
    </row>
    <row r="210" spans="2:8" x14ac:dyDescent="0.25">
      <c r="B210" s="9"/>
      <c r="C210" s="9"/>
      <c r="F210" s="9"/>
      <c r="G210" s="9"/>
      <c r="H210" s="9"/>
    </row>
    <row r="211" spans="2:8" x14ac:dyDescent="0.25">
      <c r="B211" s="9"/>
      <c r="C211" s="9"/>
      <c r="F211" s="9"/>
      <c r="G211" s="9"/>
      <c r="H211" s="9"/>
    </row>
    <row r="212" spans="2:8" x14ac:dyDescent="0.25">
      <c r="B212" s="9"/>
      <c r="C212" s="9"/>
      <c r="F212" s="9"/>
      <c r="G212" s="9"/>
      <c r="H212" s="9"/>
    </row>
    <row r="213" spans="2:8" x14ac:dyDescent="0.25">
      <c r="B213" s="9"/>
      <c r="C213" s="9"/>
      <c r="F213" s="9"/>
      <c r="G213" s="9"/>
      <c r="H213" s="9"/>
    </row>
    <row r="214" spans="2:8" x14ac:dyDescent="0.25">
      <c r="B214" s="9"/>
      <c r="C214" s="9"/>
      <c r="F214" s="9"/>
      <c r="G214" s="9"/>
      <c r="H214" s="9"/>
    </row>
    <row r="215" spans="2:8" x14ac:dyDescent="0.25">
      <c r="B215" s="9"/>
      <c r="C215" s="9"/>
      <c r="F215" s="9"/>
      <c r="G215" s="9"/>
      <c r="H215" s="9"/>
    </row>
    <row r="216" spans="2:8" x14ac:dyDescent="0.25">
      <c r="B216" s="9"/>
      <c r="C216" s="9"/>
      <c r="F216" s="9"/>
      <c r="G216" s="9"/>
      <c r="H216" s="9"/>
    </row>
    <row r="217" spans="2:8" x14ac:dyDescent="0.25">
      <c r="B217" s="9"/>
      <c r="C217" s="9"/>
      <c r="F217" s="9"/>
      <c r="G217" s="9"/>
      <c r="H217" s="9"/>
    </row>
    <row r="218" spans="2:8" x14ac:dyDescent="0.25">
      <c r="B218" s="9"/>
      <c r="C218" s="9"/>
      <c r="F218" s="9"/>
      <c r="G218" s="9"/>
      <c r="H218" s="9"/>
    </row>
    <row r="219" spans="2:8" x14ac:dyDescent="0.25">
      <c r="B219" s="9"/>
      <c r="C219" s="9"/>
      <c r="F219" s="9"/>
      <c r="G219" s="9"/>
      <c r="H219" s="9"/>
    </row>
    <row r="220" spans="2:8" x14ac:dyDescent="0.25">
      <c r="B220" s="9"/>
      <c r="C220" s="9"/>
      <c r="F220" s="9"/>
      <c r="G220" s="9"/>
      <c r="H220" s="9"/>
    </row>
    <row r="221" spans="2:8" x14ac:dyDescent="0.25">
      <c r="B221" s="9"/>
      <c r="C221" s="9"/>
      <c r="F221" s="9"/>
      <c r="G221" s="9"/>
      <c r="H221" s="9"/>
    </row>
    <row r="222" spans="2:8" x14ac:dyDescent="0.25">
      <c r="B222" s="9"/>
      <c r="C222" s="9"/>
      <c r="F222" s="9"/>
      <c r="G222" s="9"/>
      <c r="H222" s="9"/>
    </row>
    <row r="223" spans="2:8" x14ac:dyDescent="0.25">
      <c r="B223" s="9"/>
      <c r="C223" s="9"/>
      <c r="F223" s="9"/>
      <c r="G223" s="9"/>
      <c r="H223" s="9"/>
    </row>
    <row r="224" spans="2:8" x14ac:dyDescent="0.25">
      <c r="B224" s="9"/>
      <c r="C224" s="9"/>
      <c r="F224" s="9"/>
      <c r="G224" s="9"/>
      <c r="H224" s="9"/>
    </row>
    <row r="225" spans="2:8" x14ac:dyDescent="0.25">
      <c r="B225" s="9"/>
      <c r="C225" s="9"/>
      <c r="F225" s="9"/>
      <c r="G225" s="9"/>
      <c r="H225" s="9"/>
    </row>
    <row r="226" spans="2:8" x14ac:dyDescent="0.25">
      <c r="B226" s="9"/>
      <c r="C226" s="9"/>
      <c r="F226" s="9"/>
      <c r="G226" s="9"/>
      <c r="H226" s="9"/>
    </row>
    <row r="227" spans="2:8" x14ac:dyDescent="0.25">
      <c r="B227" s="9"/>
      <c r="C227" s="9"/>
      <c r="F227" s="9"/>
      <c r="G227" s="9"/>
      <c r="H227" s="9"/>
    </row>
    <row r="228" spans="2:8" x14ac:dyDescent="0.25">
      <c r="B228" s="9"/>
      <c r="C228" s="9"/>
      <c r="F228" s="9"/>
      <c r="G228" s="9"/>
      <c r="H228" s="9"/>
    </row>
    <row r="229" spans="2:8" x14ac:dyDescent="0.25">
      <c r="B229" s="9"/>
      <c r="C229" s="9"/>
      <c r="F229" s="9"/>
      <c r="G229" s="9"/>
      <c r="H229" s="9"/>
    </row>
    <row r="230" spans="2:8" x14ac:dyDescent="0.25">
      <c r="B230" s="9"/>
      <c r="C230" s="9"/>
      <c r="F230" s="9"/>
      <c r="G230" s="9"/>
      <c r="H230" s="9"/>
    </row>
    <row r="231" spans="2:8" x14ac:dyDescent="0.25">
      <c r="B231" s="9"/>
      <c r="C231" s="9"/>
      <c r="F231" s="9"/>
      <c r="G231" s="9"/>
      <c r="H231" s="9"/>
    </row>
    <row r="232" spans="2:8" x14ac:dyDescent="0.25">
      <c r="B232" s="9"/>
      <c r="C232" s="9"/>
      <c r="F232" s="9"/>
      <c r="G232" s="9"/>
      <c r="H232" s="9"/>
    </row>
    <row r="233" spans="2:8" x14ac:dyDescent="0.25">
      <c r="B233" s="9"/>
      <c r="C233" s="9"/>
      <c r="F233" s="9"/>
      <c r="G233" s="9"/>
      <c r="H233" s="9"/>
    </row>
    <row r="234" spans="2:8" x14ac:dyDescent="0.25">
      <c r="B234" s="9"/>
      <c r="C234" s="9"/>
      <c r="F234" s="9"/>
      <c r="G234" s="9"/>
      <c r="H234" s="9"/>
    </row>
    <row r="235" spans="2:8" x14ac:dyDescent="0.25">
      <c r="B235" s="9"/>
      <c r="C235" s="9"/>
      <c r="F235" s="9"/>
      <c r="G235" s="9"/>
      <c r="H235" s="9"/>
    </row>
    <row r="236" spans="2:8" x14ac:dyDescent="0.25">
      <c r="B236" s="9"/>
      <c r="C236" s="9"/>
      <c r="F236" s="9"/>
      <c r="G236" s="9"/>
      <c r="H236" s="9"/>
    </row>
    <row r="237" spans="2:8" x14ac:dyDescent="0.25">
      <c r="B237" s="9"/>
      <c r="C237" s="9"/>
      <c r="F237" s="9"/>
      <c r="G237" s="9"/>
      <c r="H237" s="9"/>
    </row>
    <row r="238" spans="2:8" x14ac:dyDescent="0.25">
      <c r="B238" s="9"/>
      <c r="C238" s="9"/>
      <c r="F238" s="9"/>
      <c r="G238" s="9"/>
      <c r="H238" s="9"/>
    </row>
    <row r="239" spans="2:8" x14ac:dyDescent="0.25">
      <c r="B239" s="9"/>
      <c r="C239" s="9"/>
      <c r="F239" s="9"/>
      <c r="G239" s="9"/>
      <c r="H239" s="9"/>
    </row>
    <row r="240" spans="2:8" x14ac:dyDescent="0.25">
      <c r="B240" s="9"/>
      <c r="C240" s="9"/>
      <c r="F240" s="9"/>
      <c r="G240" s="9"/>
      <c r="H240" s="9"/>
    </row>
    <row r="241" spans="2:8" x14ac:dyDescent="0.25">
      <c r="B241" s="9"/>
      <c r="C241" s="9"/>
      <c r="F241" s="9"/>
      <c r="G241" s="9"/>
      <c r="H241" s="9"/>
    </row>
    <row r="242" spans="2:8" x14ac:dyDescent="0.25">
      <c r="B242" s="9"/>
      <c r="C242" s="9"/>
      <c r="F242" s="9"/>
      <c r="G242" s="9"/>
      <c r="H242" s="9"/>
    </row>
    <row r="243" spans="2:8" x14ac:dyDescent="0.25">
      <c r="B243" s="9"/>
      <c r="C243" s="9"/>
      <c r="F243" s="9"/>
      <c r="G243" s="9"/>
      <c r="H243" s="9"/>
    </row>
    <row r="244" spans="2:8" x14ac:dyDescent="0.25">
      <c r="B244" s="9"/>
      <c r="C244" s="9"/>
      <c r="F244" s="9"/>
      <c r="G244" s="9"/>
      <c r="H244" s="9"/>
    </row>
    <row r="245" spans="2:8" x14ac:dyDescent="0.25">
      <c r="B245" s="9"/>
      <c r="C245" s="9"/>
      <c r="F245" s="9"/>
      <c r="G245" s="9"/>
      <c r="H245" s="9"/>
    </row>
    <row r="246" spans="2:8" x14ac:dyDescent="0.25">
      <c r="B246" s="9"/>
      <c r="C246" s="9"/>
      <c r="F246" s="9"/>
      <c r="G246" s="9"/>
      <c r="H246" s="9"/>
    </row>
    <row r="247" spans="2:8" x14ac:dyDescent="0.25">
      <c r="B247" s="9"/>
      <c r="C247" s="9"/>
      <c r="F247" s="9"/>
      <c r="G247" s="9"/>
      <c r="H247" s="9"/>
    </row>
    <row r="248" spans="2:8" x14ac:dyDescent="0.25">
      <c r="B248" s="9"/>
      <c r="C248" s="9"/>
      <c r="F248" s="9"/>
      <c r="G248" s="9"/>
      <c r="H248" s="9"/>
    </row>
    <row r="249" spans="2:8" x14ac:dyDescent="0.25">
      <c r="B249" s="9"/>
      <c r="C249" s="9"/>
      <c r="F249" s="9"/>
      <c r="G249" s="9"/>
      <c r="H249" s="9"/>
    </row>
    <row r="250" spans="2:8" x14ac:dyDescent="0.25">
      <c r="B250" s="9"/>
      <c r="C250" s="9"/>
      <c r="F250" s="9"/>
      <c r="G250" s="9"/>
      <c r="H250" s="9"/>
    </row>
    <row r="251" spans="2:8" x14ac:dyDescent="0.25">
      <c r="B251" s="9"/>
      <c r="C251" s="9"/>
      <c r="F251" s="9"/>
      <c r="G251" s="9"/>
      <c r="H251" s="9"/>
    </row>
    <row r="252" spans="2:8" x14ac:dyDescent="0.25">
      <c r="B252" s="9"/>
      <c r="C252" s="9"/>
      <c r="F252" s="9"/>
      <c r="G252" s="9"/>
      <c r="H252" s="9"/>
    </row>
    <row r="253" spans="2:8" x14ac:dyDescent="0.25">
      <c r="B253" s="9"/>
      <c r="C253" s="9"/>
      <c r="F253" s="9"/>
      <c r="G253" s="9"/>
      <c r="H253" s="9"/>
    </row>
    <row r="254" spans="2:8" x14ac:dyDescent="0.25">
      <c r="B254" s="9"/>
      <c r="C254" s="9"/>
      <c r="F254" s="9"/>
      <c r="G254" s="9"/>
      <c r="H254" s="9"/>
    </row>
    <row r="255" spans="2:8" x14ac:dyDescent="0.25">
      <c r="B255" s="9"/>
      <c r="C255" s="9"/>
      <c r="F255" s="9"/>
      <c r="G255" s="9"/>
      <c r="H255" s="9"/>
    </row>
    <row r="256" spans="2:8" x14ac:dyDescent="0.25">
      <c r="B256" s="9"/>
      <c r="C256" s="9"/>
      <c r="F256" s="9"/>
      <c r="G256" s="9"/>
      <c r="H256" s="9"/>
    </row>
    <row r="257" spans="2:8" x14ac:dyDescent="0.25">
      <c r="B257" s="9"/>
      <c r="C257" s="9"/>
      <c r="F257" s="9"/>
      <c r="G257" s="9"/>
      <c r="H257" s="9"/>
    </row>
    <row r="258" spans="2:8" x14ac:dyDescent="0.25">
      <c r="B258" s="9"/>
      <c r="C258" s="9"/>
      <c r="F258" s="9"/>
      <c r="G258" s="9"/>
      <c r="H258" s="9"/>
    </row>
    <row r="259" spans="2:8" x14ac:dyDescent="0.25">
      <c r="B259" s="9"/>
      <c r="C259" s="9"/>
      <c r="F259" s="9"/>
      <c r="G259" s="9"/>
      <c r="H259" s="9"/>
    </row>
    <row r="260" spans="2:8" x14ac:dyDescent="0.25">
      <c r="B260" s="9"/>
      <c r="C260" s="9"/>
      <c r="F260" s="9"/>
      <c r="G260" s="9"/>
      <c r="H260" s="9"/>
    </row>
    <row r="261" spans="2:8" x14ac:dyDescent="0.25">
      <c r="B261" s="9"/>
      <c r="C261" s="9"/>
      <c r="F261" s="9"/>
      <c r="G261" s="9"/>
      <c r="H261" s="9"/>
    </row>
    <row r="262" spans="2:8" x14ac:dyDescent="0.25">
      <c r="B262" s="9"/>
      <c r="C262" s="9"/>
      <c r="F262" s="9"/>
      <c r="G262" s="9"/>
      <c r="H262" s="9"/>
    </row>
    <row r="263" spans="2:8" x14ac:dyDescent="0.25">
      <c r="B263" s="9"/>
      <c r="C263" s="9"/>
      <c r="F263" s="9"/>
      <c r="G263" s="9"/>
      <c r="H263" s="9"/>
    </row>
    <row r="264" spans="2:8" x14ac:dyDescent="0.25">
      <c r="B264" s="9"/>
      <c r="C264" s="9"/>
      <c r="F264" s="9"/>
      <c r="G264" s="9"/>
      <c r="H264" s="9"/>
    </row>
    <row r="265" spans="2:8" x14ac:dyDescent="0.25">
      <c r="B265" s="9"/>
      <c r="C265" s="9"/>
      <c r="F265" s="9"/>
      <c r="G265" s="9"/>
      <c r="H265" s="9"/>
    </row>
    <row r="266" spans="2:8" x14ac:dyDescent="0.25">
      <c r="B266" s="9"/>
      <c r="C266" s="9"/>
      <c r="F266" s="9"/>
      <c r="G266" s="9"/>
      <c r="H266" s="9"/>
    </row>
    <row r="267" spans="2:8" x14ac:dyDescent="0.25">
      <c r="B267" s="9"/>
      <c r="C267" s="9"/>
      <c r="F267" s="9"/>
      <c r="G267" s="9"/>
      <c r="H267" s="9"/>
    </row>
    <row r="268" spans="2:8" x14ac:dyDescent="0.25">
      <c r="B268" s="9"/>
      <c r="C268" s="9"/>
      <c r="F268" s="9"/>
      <c r="G268" s="9"/>
      <c r="H268" s="9"/>
    </row>
    <row r="269" spans="2:8" x14ac:dyDescent="0.25">
      <c r="B269" s="9"/>
      <c r="C269" s="9"/>
      <c r="F269" s="9"/>
      <c r="G269" s="9"/>
      <c r="H269" s="9"/>
    </row>
    <row r="270" spans="2:8" x14ac:dyDescent="0.25">
      <c r="B270" s="9"/>
      <c r="C270" s="9"/>
      <c r="F270" s="9"/>
      <c r="G270" s="9"/>
      <c r="H270" s="9"/>
    </row>
    <row r="271" spans="2:8" x14ac:dyDescent="0.25">
      <c r="B271" s="9"/>
      <c r="C271" s="9"/>
      <c r="F271" s="9"/>
      <c r="G271" s="9"/>
      <c r="H271" s="9"/>
    </row>
    <row r="272" spans="2:8" x14ac:dyDescent="0.25">
      <c r="B272" s="9"/>
      <c r="C272" s="9"/>
      <c r="F272" s="9"/>
      <c r="G272" s="9"/>
      <c r="H272" s="9"/>
    </row>
    <row r="273" spans="2:8" x14ac:dyDescent="0.25">
      <c r="B273" s="9"/>
      <c r="C273" s="9"/>
      <c r="F273" s="9"/>
      <c r="G273" s="9"/>
      <c r="H273" s="9"/>
    </row>
    <row r="274" spans="2:8" x14ac:dyDescent="0.25">
      <c r="B274" s="9"/>
      <c r="C274" s="9"/>
      <c r="F274" s="9"/>
      <c r="G274" s="9"/>
      <c r="H274" s="9"/>
    </row>
    <row r="275" spans="2:8" x14ac:dyDescent="0.25">
      <c r="B275" s="9"/>
      <c r="C275" s="9"/>
      <c r="F275" s="9"/>
      <c r="G275" s="9"/>
      <c r="H275" s="9"/>
    </row>
    <row r="276" spans="2:8" x14ac:dyDescent="0.25">
      <c r="B276" s="9"/>
      <c r="C276" s="9"/>
      <c r="F276" s="9"/>
      <c r="G276" s="9"/>
      <c r="H276" s="9"/>
    </row>
    <row r="277" spans="2:8" x14ac:dyDescent="0.25">
      <c r="B277" s="9"/>
      <c r="C277" s="9"/>
      <c r="F277" s="9"/>
      <c r="G277" s="9"/>
      <c r="H277" s="9"/>
    </row>
    <row r="278" spans="2:8" x14ac:dyDescent="0.25">
      <c r="B278" s="9"/>
      <c r="C278" s="9"/>
      <c r="F278" s="9"/>
      <c r="G278" s="9"/>
      <c r="H278" s="9"/>
    </row>
    <row r="279" spans="2:8" x14ac:dyDescent="0.25">
      <c r="B279" s="9"/>
      <c r="C279" s="9"/>
      <c r="F279" s="9"/>
      <c r="G279" s="9"/>
      <c r="H279" s="9"/>
    </row>
    <row r="280" spans="2:8" x14ac:dyDescent="0.25">
      <c r="B280" s="9"/>
      <c r="C280" s="9"/>
      <c r="F280" s="9"/>
      <c r="G280" s="9"/>
      <c r="H280" s="9"/>
    </row>
    <row r="281" spans="2:8" x14ac:dyDescent="0.25">
      <c r="B281" s="9"/>
      <c r="C281" s="9"/>
      <c r="F281" s="9"/>
      <c r="G281" s="9"/>
      <c r="H281" s="9"/>
    </row>
    <row r="282" spans="2:8" x14ac:dyDescent="0.25">
      <c r="B282" s="9"/>
      <c r="C282" s="9"/>
      <c r="F282" s="9"/>
      <c r="G282" s="9"/>
      <c r="H282" s="9"/>
    </row>
    <row r="283" spans="2:8" x14ac:dyDescent="0.25">
      <c r="B283" s="9"/>
      <c r="C283" s="9"/>
      <c r="F283" s="9"/>
      <c r="G283" s="9"/>
      <c r="H283" s="9"/>
    </row>
    <row r="284" spans="2:8" x14ac:dyDescent="0.25">
      <c r="B284" s="9"/>
      <c r="C284" s="9"/>
      <c r="F284" s="9"/>
      <c r="G284" s="9"/>
      <c r="H284" s="9"/>
    </row>
    <row r="285" spans="2:8" x14ac:dyDescent="0.25">
      <c r="B285" s="9"/>
      <c r="C285" s="9"/>
      <c r="F285" s="9"/>
      <c r="G285" s="9"/>
      <c r="H285" s="9"/>
    </row>
    <row r="286" spans="2:8" x14ac:dyDescent="0.25">
      <c r="B286" s="9"/>
      <c r="C286" s="9"/>
      <c r="F286" s="9"/>
      <c r="G286" s="9"/>
      <c r="H286" s="9"/>
    </row>
    <row r="287" spans="2:8" x14ac:dyDescent="0.25">
      <c r="B287" s="9"/>
      <c r="C287" s="9"/>
      <c r="F287" s="9"/>
      <c r="G287" s="9"/>
      <c r="H287" s="9"/>
    </row>
    <row r="288" spans="2:8" x14ac:dyDescent="0.25">
      <c r="B288" s="9"/>
      <c r="C288" s="9"/>
      <c r="F288" s="9"/>
      <c r="G288" s="9"/>
      <c r="H288" s="9"/>
    </row>
    <row r="289" spans="2:8" x14ac:dyDescent="0.25">
      <c r="B289" s="9"/>
      <c r="C289" s="9"/>
      <c r="F289" s="9"/>
      <c r="G289" s="9"/>
      <c r="H289" s="9"/>
    </row>
    <row r="290" spans="2:8" x14ac:dyDescent="0.25">
      <c r="B290" s="9"/>
      <c r="C290" s="9"/>
      <c r="F290" s="9"/>
      <c r="G290" s="9"/>
      <c r="H290" s="9"/>
    </row>
    <row r="291" spans="2:8" x14ac:dyDescent="0.25">
      <c r="B291" s="9"/>
      <c r="C291" s="9"/>
      <c r="F291" s="9"/>
      <c r="G291" s="9"/>
      <c r="H291" s="9"/>
    </row>
    <row r="292" spans="2:8" x14ac:dyDescent="0.25">
      <c r="B292" s="9"/>
      <c r="C292" s="9"/>
      <c r="F292" s="9"/>
      <c r="G292" s="9"/>
      <c r="H292" s="9"/>
    </row>
    <row r="293" spans="2:8" x14ac:dyDescent="0.25">
      <c r="B293" s="9"/>
      <c r="C293" s="9"/>
      <c r="F293" s="9"/>
      <c r="G293" s="9"/>
      <c r="H293" s="9"/>
    </row>
    <row r="294" spans="2:8" x14ac:dyDescent="0.25">
      <c r="B294" s="9"/>
      <c r="C294" s="9"/>
      <c r="F294" s="9"/>
      <c r="G294" s="9"/>
      <c r="H294" s="9"/>
    </row>
    <row r="295" spans="2:8" x14ac:dyDescent="0.25">
      <c r="B295" s="9"/>
      <c r="C295" s="9"/>
      <c r="F295" s="9"/>
      <c r="G295" s="9"/>
      <c r="H295" s="9"/>
    </row>
    <row r="296" spans="2:8" x14ac:dyDescent="0.25">
      <c r="B296" s="9"/>
      <c r="C296" s="9"/>
      <c r="F296" s="9"/>
      <c r="G296" s="9"/>
      <c r="H296" s="9"/>
    </row>
    <row r="297" spans="2:8" x14ac:dyDescent="0.25">
      <c r="B297" s="9"/>
      <c r="C297" s="9"/>
      <c r="F297" s="9"/>
      <c r="G297" s="9"/>
      <c r="H297" s="9"/>
    </row>
    <row r="298" spans="2:8" x14ac:dyDescent="0.25">
      <c r="B298" s="9"/>
      <c r="C298" s="9"/>
      <c r="F298" s="9"/>
      <c r="G298" s="9"/>
      <c r="H298" s="9"/>
    </row>
    <row r="299" spans="2:8" x14ac:dyDescent="0.25">
      <c r="B299" s="9"/>
      <c r="C299" s="9"/>
      <c r="F299" s="9"/>
      <c r="G299" s="9"/>
      <c r="H299" s="9"/>
    </row>
    <row r="300" spans="2:8" x14ac:dyDescent="0.25">
      <c r="B300" s="9"/>
      <c r="C300" s="9"/>
      <c r="F300" s="9"/>
      <c r="G300" s="9"/>
      <c r="H300" s="9"/>
    </row>
    <row r="301" spans="2:8" x14ac:dyDescent="0.25">
      <c r="B301" s="9"/>
      <c r="C301" s="9"/>
      <c r="F301" s="9"/>
      <c r="G301" s="9"/>
      <c r="H301" s="9"/>
    </row>
    <row r="302" spans="2:8" x14ac:dyDescent="0.25">
      <c r="B302" s="9"/>
      <c r="C302" s="9"/>
      <c r="F302" s="9"/>
      <c r="G302" s="9"/>
      <c r="H302" s="9"/>
    </row>
    <row r="303" spans="2:8" x14ac:dyDescent="0.25">
      <c r="B303" s="9"/>
      <c r="C303" s="9"/>
      <c r="F303" s="9"/>
      <c r="G303" s="9"/>
      <c r="H303" s="9"/>
    </row>
    <row r="304" spans="2:8" x14ac:dyDescent="0.25">
      <c r="B304" s="9"/>
      <c r="C304" s="9"/>
      <c r="F304" s="9"/>
      <c r="G304" s="9"/>
      <c r="H304" s="9"/>
    </row>
    <row r="305" spans="2:8" x14ac:dyDescent="0.25">
      <c r="B305" s="9"/>
      <c r="C305" s="9"/>
      <c r="F305" s="9"/>
      <c r="G305" s="9"/>
      <c r="H305" s="9"/>
    </row>
    <row r="306" spans="2:8" x14ac:dyDescent="0.25">
      <c r="B306" s="9"/>
      <c r="C306" s="9"/>
      <c r="F306" s="9"/>
      <c r="G306" s="9"/>
      <c r="H306" s="9"/>
    </row>
    <row r="307" spans="2:8" x14ac:dyDescent="0.25">
      <c r="B307" s="9"/>
      <c r="C307" s="9"/>
      <c r="F307" s="9"/>
      <c r="G307" s="9"/>
      <c r="H307" s="9"/>
    </row>
  </sheetData>
  <mergeCells count="3">
    <mergeCell ref="B1:E1"/>
    <mergeCell ref="B2:E2"/>
    <mergeCell ref="B3:E3"/>
  </mergeCells>
  <pageMargins left="0.3" right="0.16" top="0.17" bottom="0.17" header="0.17" footer="0.17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view="pageLayout" topLeftCell="A2" zoomScale="80" zoomScaleNormal="100" zoomScalePageLayoutView="80" workbookViewId="0">
      <selection activeCell="F18" sqref="F18"/>
    </sheetView>
  </sheetViews>
  <sheetFormatPr defaultRowHeight="14.25" x14ac:dyDescent="0.25"/>
  <cols>
    <col min="1" max="1" width="27" style="29" customWidth="1"/>
    <col min="2" max="2" width="6.5703125" style="4" customWidth="1"/>
    <col min="3" max="3" width="16.140625" style="53" customWidth="1"/>
    <col min="4" max="4" width="19.5703125" style="53" customWidth="1"/>
    <col min="5" max="5" width="15.5703125" style="53" customWidth="1"/>
    <col min="6" max="6" width="18.85546875" style="53" customWidth="1"/>
    <col min="7" max="16384" width="9.140625" style="4"/>
  </cols>
  <sheetData>
    <row r="1" spans="1:6" ht="15.75" x14ac:dyDescent="0.25">
      <c r="A1" s="159" t="s">
        <v>20</v>
      </c>
      <c r="B1" s="159"/>
      <c r="C1" s="159"/>
      <c r="D1" s="159"/>
      <c r="E1" s="159"/>
      <c r="F1" s="159"/>
    </row>
    <row r="2" spans="1:6" ht="15.75" x14ac:dyDescent="0.25">
      <c r="A2" s="160" t="s">
        <v>21</v>
      </c>
      <c r="B2" s="160"/>
      <c r="C2" s="160"/>
      <c r="D2" s="160"/>
      <c r="E2" s="160"/>
      <c r="F2" s="160"/>
    </row>
    <row r="3" spans="1:6" s="102" customFormat="1" ht="27.75" customHeight="1" x14ac:dyDescent="0.25">
      <c r="A3" s="161" t="s">
        <v>32</v>
      </c>
      <c r="B3" s="161"/>
      <c r="C3" s="161"/>
      <c r="D3" s="161"/>
      <c r="E3" s="161"/>
      <c r="F3" s="161"/>
    </row>
    <row r="4" spans="1:6" ht="15.75" x14ac:dyDescent="0.25">
      <c r="A4" s="21" t="s">
        <v>319</v>
      </c>
      <c r="B4" s="67" t="s">
        <v>263</v>
      </c>
      <c r="C4" s="162" t="str">
        <f>[1]SOFPe!E5</f>
        <v>Year Ended 31st 
December 2021</v>
      </c>
      <c r="D4" s="162"/>
      <c r="E4" s="162" t="str">
        <f>[1]SOFPe!F5</f>
        <v>Year Ended 31st 
December 2020</v>
      </c>
      <c r="F4" s="162"/>
    </row>
    <row r="5" spans="1:6" ht="15.75" x14ac:dyDescent="0.25">
      <c r="A5" s="21" t="s">
        <v>320</v>
      </c>
      <c r="B5" s="41"/>
    </row>
    <row r="6" spans="1:6" ht="15.75" x14ac:dyDescent="0.25">
      <c r="A6" s="29" t="s">
        <v>321</v>
      </c>
      <c r="B6" s="41"/>
    </row>
    <row r="7" spans="1:6" ht="15.75" x14ac:dyDescent="0.25">
      <c r="A7" s="29" t="s">
        <v>322</v>
      </c>
      <c r="B7" s="41">
        <v>9</v>
      </c>
      <c r="C7" s="53">
        <v>3562006.53</v>
      </c>
      <c r="E7" s="53">
        <v>3508579</v>
      </c>
    </row>
    <row r="8" spans="1:6" ht="15.75" x14ac:dyDescent="0.25">
      <c r="A8" s="29" t="s">
        <v>323</v>
      </c>
      <c r="B8" s="41"/>
      <c r="C8" s="54">
        <v>0</v>
      </c>
      <c r="E8" s="54">
        <v>0</v>
      </c>
    </row>
    <row r="9" spans="1:6" ht="28.5" x14ac:dyDescent="0.25">
      <c r="A9" s="29" t="s">
        <v>324</v>
      </c>
      <c r="B9" s="41"/>
      <c r="C9" s="54">
        <v>0</v>
      </c>
      <c r="E9" s="54">
        <v>0</v>
      </c>
    </row>
    <row r="10" spans="1:6" ht="15.75" x14ac:dyDescent="0.25">
      <c r="A10" s="21" t="s">
        <v>325</v>
      </c>
      <c r="B10" s="41"/>
      <c r="C10" s="52"/>
      <c r="D10" s="52">
        <v>3562006.53</v>
      </c>
      <c r="E10" s="52"/>
      <c r="F10" s="52">
        <v>3508579</v>
      </c>
    </row>
    <row r="11" spans="1:6" ht="15.75" x14ac:dyDescent="0.25">
      <c r="A11" s="29" t="s">
        <v>326</v>
      </c>
      <c r="B11" s="41"/>
    </row>
    <row r="12" spans="1:6" ht="15.75" x14ac:dyDescent="0.25">
      <c r="A12" s="21" t="s">
        <v>327</v>
      </c>
      <c r="B12" s="41"/>
    </row>
    <row r="13" spans="1:6" ht="15.75" x14ac:dyDescent="0.25">
      <c r="A13" s="29" t="s">
        <v>328</v>
      </c>
      <c r="B13" s="41"/>
      <c r="C13" s="54">
        <v>0</v>
      </c>
      <c r="E13" s="54">
        <v>0</v>
      </c>
    </row>
    <row r="14" spans="1:6" ht="15.75" x14ac:dyDescent="0.25">
      <c r="A14" s="29" t="s">
        <v>329</v>
      </c>
      <c r="B14" s="41"/>
      <c r="C14" s="54">
        <v>0</v>
      </c>
      <c r="E14" s="54">
        <v>0</v>
      </c>
    </row>
    <row r="15" spans="1:6" ht="28.5" x14ac:dyDescent="0.25">
      <c r="A15" s="29" t="s">
        <v>330</v>
      </c>
      <c r="B15" s="41">
        <v>7</v>
      </c>
      <c r="C15" s="53">
        <v>2821195382</v>
      </c>
      <c r="E15" s="53">
        <v>2955284266</v>
      </c>
    </row>
    <row r="16" spans="1:6" ht="15.75" x14ac:dyDescent="0.25">
      <c r="A16" s="29" t="s">
        <v>331</v>
      </c>
      <c r="B16" s="41"/>
      <c r="C16" s="54">
        <v>0</v>
      </c>
      <c r="E16" s="54">
        <v>0</v>
      </c>
    </row>
    <row r="17" spans="1:6" ht="15.75" x14ac:dyDescent="0.25">
      <c r="A17" s="21" t="s">
        <v>332</v>
      </c>
      <c r="B17" s="41"/>
      <c r="C17" s="52"/>
      <c r="D17" s="52">
        <f>SUM(C13:C16)</f>
        <v>2821195382</v>
      </c>
      <c r="E17" s="52"/>
      <c r="F17" s="52">
        <f t="shared" ref="F17" si="0">SUM(E13:E16)</f>
        <v>2955284266</v>
      </c>
    </row>
    <row r="18" spans="1:6" ht="15.75" x14ac:dyDescent="0.25">
      <c r="A18" s="21" t="s">
        <v>333</v>
      </c>
      <c r="B18" s="41"/>
      <c r="C18" s="52"/>
      <c r="D18" s="52">
        <f>SUM(D10:D17)</f>
        <v>2824757388.5300002</v>
      </c>
      <c r="F18" s="52">
        <f>SUM(F10:F17)</f>
        <v>2958792845</v>
      </c>
    </row>
    <row r="19" spans="1:6" ht="15.75" x14ac:dyDescent="0.25">
      <c r="A19" s="29" t="s">
        <v>326</v>
      </c>
      <c r="B19" s="41"/>
    </row>
    <row r="20" spans="1:6" ht="15.75" x14ac:dyDescent="0.25">
      <c r="A20" s="21" t="s">
        <v>334</v>
      </c>
      <c r="B20" s="41"/>
    </row>
    <row r="21" spans="1:6" ht="15.75" x14ac:dyDescent="0.25">
      <c r="A21" s="21" t="s">
        <v>335</v>
      </c>
      <c r="B21" s="41"/>
    </row>
    <row r="22" spans="1:6" ht="15.75" x14ac:dyDescent="0.25">
      <c r="A22" s="29" t="s">
        <v>336</v>
      </c>
      <c r="B22" s="41"/>
      <c r="C22" s="54">
        <v>0</v>
      </c>
    </row>
    <row r="23" spans="1:6" ht="15.75" x14ac:dyDescent="0.25">
      <c r="A23" s="29" t="s">
        <v>337</v>
      </c>
      <c r="B23" s="41"/>
      <c r="C23" s="54">
        <v>0</v>
      </c>
    </row>
    <row r="24" spans="1:6" ht="15.75" x14ac:dyDescent="0.25">
      <c r="A24" s="29" t="s">
        <v>338</v>
      </c>
      <c r="B24" s="41">
        <v>10</v>
      </c>
      <c r="C24" s="53">
        <v>3525583082</v>
      </c>
      <c r="E24" s="53">
        <v>316427974.05000001</v>
      </c>
    </row>
    <row r="25" spans="1:6" ht="15.75" x14ac:dyDescent="0.25">
      <c r="A25" s="21" t="s">
        <v>339</v>
      </c>
      <c r="B25" s="41"/>
      <c r="D25" s="52">
        <v>3525583082</v>
      </c>
      <c r="E25" s="52"/>
      <c r="F25" s="52">
        <v>3164279745</v>
      </c>
    </row>
    <row r="26" spans="1:6" ht="15.75" x14ac:dyDescent="0.25">
      <c r="A26" s="29" t="s">
        <v>340</v>
      </c>
      <c r="B26" s="41"/>
      <c r="C26" s="54">
        <v>0</v>
      </c>
      <c r="E26" s="54">
        <v>0</v>
      </c>
    </row>
    <row r="27" spans="1:6" ht="31.5" x14ac:dyDescent="0.25">
      <c r="A27" s="21" t="s">
        <v>341</v>
      </c>
      <c r="B27" s="41"/>
      <c r="C27" s="52"/>
      <c r="D27" s="14">
        <v>0</v>
      </c>
      <c r="E27" s="52"/>
      <c r="F27" s="14">
        <v>0</v>
      </c>
    </row>
    <row r="28" spans="1:6" ht="15.75" x14ac:dyDescent="0.25">
      <c r="A28" s="21" t="s">
        <v>342</v>
      </c>
      <c r="B28" s="41"/>
      <c r="C28" s="52"/>
      <c r="D28" s="52">
        <f>SUM(D25:D27)</f>
        <v>3525583082</v>
      </c>
      <c r="E28" s="52"/>
      <c r="F28" s="52">
        <f>SUM(F25:F27)</f>
        <v>3164279745</v>
      </c>
    </row>
    <row r="29" spans="1:6" ht="15.75" x14ac:dyDescent="0.25">
      <c r="A29" s="21" t="s">
        <v>343</v>
      </c>
      <c r="B29" s="41"/>
      <c r="C29" s="52"/>
      <c r="D29" s="14">
        <f>D18-D28</f>
        <v>-700825693.46999979</v>
      </c>
      <c r="E29" s="52"/>
      <c r="F29" s="14">
        <f>F18-F28</f>
        <v>-205486900</v>
      </c>
    </row>
    <row r="30" spans="1:6" ht="15.75" x14ac:dyDescent="0.25">
      <c r="A30" s="21" t="s">
        <v>344</v>
      </c>
      <c r="B30" s="41"/>
    </row>
    <row r="31" spans="1:6" ht="15.75" x14ac:dyDescent="0.25">
      <c r="A31" s="29" t="s">
        <v>345</v>
      </c>
      <c r="B31" s="41">
        <v>11</v>
      </c>
      <c r="C31" s="53">
        <v>-1258186935</v>
      </c>
      <c r="E31" s="53">
        <v>-289323748</v>
      </c>
    </row>
    <row r="32" spans="1:6" ht="28.5" x14ac:dyDescent="0.25">
      <c r="A32" s="29" t="s">
        <v>346</v>
      </c>
      <c r="B32" s="41"/>
      <c r="C32" s="53">
        <v>557361242</v>
      </c>
      <c r="E32" s="53">
        <v>83836848</v>
      </c>
    </row>
    <row r="33" spans="1:7" ht="15.75" x14ac:dyDescent="0.25">
      <c r="A33" s="21" t="s">
        <v>347</v>
      </c>
      <c r="B33" s="41"/>
      <c r="D33" s="14">
        <f>C31+C32</f>
        <v>-700825693</v>
      </c>
      <c r="F33" s="14">
        <f>E31+E32</f>
        <v>-205486900</v>
      </c>
    </row>
    <row r="34" spans="1:7" x14ac:dyDescent="0.25">
      <c r="A34" s="111"/>
      <c r="B34" s="112"/>
      <c r="C34" s="113"/>
      <c r="D34" s="113"/>
      <c r="E34" s="61"/>
      <c r="F34" s="127"/>
      <c r="G34" s="122"/>
    </row>
    <row r="35" spans="1:7" x14ac:dyDescent="0.25">
      <c r="A35" s="115"/>
      <c r="B35" s="2"/>
      <c r="C35" s="3"/>
      <c r="D35" s="3"/>
      <c r="E35" s="126"/>
      <c r="F35" s="128"/>
      <c r="G35" s="122"/>
    </row>
    <row r="36" spans="1:7" x14ac:dyDescent="0.25">
      <c r="A36" s="115"/>
      <c r="B36" s="2"/>
      <c r="C36" s="3"/>
      <c r="D36" s="3"/>
      <c r="E36" s="126"/>
      <c r="F36" s="128"/>
      <c r="G36" s="122"/>
    </row>
    <row r="37" spans="1:7" ht="16.5" x14ac:dyDescent="0.3">
      <c r="A37" s="117" t="s">
        <v>359</v>
      </c>
      <c r="B37" s="2"/>
      <c r="C37" s="3"/>
      <c r="D37" s="3"/>
      <c r="E37" s="126"/>
      <c r="F37" s="128"/>
      <c r="G37" s="122"/>
    </row>
    <row r="38" spans="1:7" x14ac:dyDescent="0.25">
      <c r="A38" s="115" t="s">
        <v>316</v>
      </c>
      <c r="B38" s="2"/>
      <c r="C38" s="3"/>
      <c r="D38" s="3"/>
      <c r="E38" s="126"/>
      <c r="F38" s="128"/>
      <c r="G38" s="122"/>
    </row>
    <row r="39" spans="1:7" x14ac:dyDescent="0.25">
      <c r="A39" s="115" t="s">
        <v>360</v>
      </c>
      <c r="B39" s="2"/>
      <c r="C39" s="3"/>
      <c r="D39" s="3"/>
      <c r="E39" s="126"/>
      <c r="F39" s="128"/>
      <c r="G39" s="122"/>
    </row>
    <row r="40" spans="1:7" x14ac:dyDescent="0.25">
      <c r="A40" s="118" t="s">
        <v>294</v>
      </c>
      <c r="B40" s="119"/>
      <c r="C40" s="120"/>
      <c r="D40" s="120"/>
      <c r="E40" s="129"/>
      <c r="F40" s="130"/>
      <c r="G40" s="122"/>
    </row>
    <row r="41" spans="1:7" x14ac:dyDescent="0.25">
      <c r="A41" s="123"/>
      <c r="B41" s="124"/>
      <c r="C41" s="125"/>
      <c r="D41" s="125"/>
      <c r="E41" s="125"/>
      <c r="F41" s="125"/>
    </row>
  </sheetData>
  <mergeCells count="5">
    <mergeCell ref="A1:F1"/>
    <mergeCell ref="A2:F2"/>
    <mergeCell ref="A3:F3"/>
    <mergeCell ref="C4:D4"/>
    <mergeCell ref="E4:F4"/>
  </mergeCells>
  <pageMargins left="0.3" right="0.16" top="0.17" bottom="0.17" header="0.17" footer="0.17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9"/>
  <sheetViews>
    <sheetView view="pageLayout" topLeftCell="A4" zoomScale="60" zoomScaleNormal="100" zoomScalePageLayoutView="60" workbookViewId="0">
      <selection activeCell="E17" sqref="E17"/>
    </sheetView>
  </sheetViews>
  <sheetFormatPr defaultRowHeight="14.25" x14ac:dyDescent="0.25"/>
  <cols>
    <col min="1" max="1" width="3.85546875" style="29" customWidth="1"/>
    <col min="2" max="2" width="31.5703125" style="4" customWidth="1"/>
    <col min="3" max="3" width="19.5703125" style="59" customWidth="1"/>
    <col min="4" max="4" width="22.5703125" style="59" customWidth="1"/>
    <col min="5" max="5" width="17.28515625" style="59" customWidth="1"/>
    <col min="6" max="16384" width="9.140625" style="4"/>
  </cols>
  <sheetData>
    <row r="1" spans="2:5" ht="15.75" x14ac:dyDescent="0.25">
      <c r="B1" s="159" t="s">
        <v>20</v>
      </c>
      <c r="C1" s="159"/>
      <c r="D1" s="159"/>
      <c r="E1" s="159"/>
    </row>
    <row r="2" spans="2:5" ht="15.75" x14ac:dyDescent="0.25">
      <c r="B2" s="160" t="s">
        <v>21</v>
      </c>
      <c r="C2" s="160"/>
      <c r="D2" s="160"/>
      <c r="E2" s="160"/>
    </row>
    <row r="3" spans="2:5" ht="15.75" x14ac:dyDescent="0.25">
      <c r="B3" s="160" t="s">
        <v>33</v>
      </c>
      <c r="C3" s="160"/>
      <c r="D3" s="160"/>
      <c r="E3" s="160"/>
    </row>
    <row r="5" spans="2:5" ht="31.5" x14ac:dyDescent="0.25">
      <c r="B5" s="41" t="s">
        <v>23</v>
      </c>
      <c r="C5" s="55" t="s">
        <v>22</v>
      </c>
      <c r="D5" s="56" t="s">
        <v>24</v>
      </c>
      <c r="E5" s="55" t="s">
        <v>25</v>
      </c>
    </row>
    <row r="6" spans="2:5" ht="15.75" x14ac:dyDescent="0.25">
      <c r="B6" s="16" t="s">
        <v>226</v>
      </c>
      <c r="C6" s="55">
        <f>SFPO!E31</f>
        <v>-289323748</v>
      </c>
      <c r="D6" s="55">
        <f>SFPO!E32</f>
        <v>83836848</v>
      </c>
      <c r="E6" s="57">
        <f>SUM(C6:D6)</f>
        <v>-205486900</v>
      </c>
    </row>
    <row r="7" spans="2:5" x14ac:dyDescent="0.25">
      <c r="B7" s="4" t="s">
        <v>26</v>
      </c>
      <c r="C7" s="58">
        <v>0</v>
      </c>
      <c r="D7" s="59">
        <v>0</v>
      </c>
      <c r="E7" s="59">
        <v>0</v>
      </c>
    </row>
    <row r="8" spans="2:5" x14ac:dyDescent="0.25">
      <c r="B8" s="4" t="s">
        <v>27</v>
      </c>
      <c r="C8" s="58">
        <v>0</v>
      </c>
      <c r="D8" s="59">
        <v>0</v>
      </c>
      <c r="E8" s="59">
        <v>0</v>
      </c>
    </row>
    <row r="9" spans="2:5" x14ac:dyDescent="0.25">
      <c r="B9" s="4" t="s">
        <v>28</v>
      </c>
      <c r="C9" s="58">
        <v>0</v>
      </c>
      <c r="D9" s="59">
        <v>0</v>
      </c>
      <c r="E9" s="59">
        <v>0</v>
      </c>
    </row>
    <row r="10" spans="2:5" ht="15.75" x14ac:dyDescent="0.25">
      <c r="B10" s="16" t="s">
        <v>29</v>
      </c>
      <c r="C10" s="60">
        <f>C6</f>
        <v>-289323748</v>
      </c>
      <c r="D10" s="60">
        <f t="shared" ref="D10:E10" si="0">D6</f>
        <v>83836848</v>
      </c>
      <c r="E10" s="60">
        <f t="shared" si="0"/>
        <v>-205486900</v>
      </c>
    </row>
    <row r="11" spans="2:5" x14ac:dyDescent="0.25">
      <c r="B11" s="4" t="s">
        <v>26</v>
      </c>
      <c r="C11" s="58">
        <v>0</v>
      </c>
      <c r="D11" s="59">
        <v>0</v>
      </c>
      <c r="E11" s="59">
        <v>0</v>
      </c>
    </row>
    <row r="12" spans="2:5" x14ac:dyDescent="0.25">
      <c r="B12" s="4" t="s">
        <v>27</v>
      </c>
      <c r="C12" s="58">
        <v>0</v>
      </c>
      <c r="D12" s="59">
        <v>0</v>
      </c>
      <c r="E12" s="59">
        <v>0</v>
      </c>
    </row>
    <row r="13" spans="2:5" ht="15.75" x14ac:dyDescent="0.25">
      <c r="B13" s="4" t="s">
        <v>28</v>
      </c>
      <c r="C13" s="58">
        <v>0</v>
      </c>
      <c r="D13" s="55">
        <f>SFPO!C32</f>
        <v>557361242</v>
      </c>
      <c r="E13" s="59">
        <f>SUM(C13:D13)</f>
        <v>557361242</v>
      </c>
    </row>
    <row r="14" spans="2:5" ht="15.75" x14ac:dyDescent="0.25">
      <c r="B14" s="4" t="s">
        <v>30</v>
      </c>
      <c r="C14" s="55">
        <f>SFPO!C31</f>
        <v>-1258186935</v>
      </c>
      <c r="E14" s="59">
        <f>SUM(C14:D14)</f>
        <v>-1258186935</v>
      </c>
    </row>
    <row r="15" spans="2:5" ht="15.75" x14ac:dyDescent="0.25">
      <c r="B15" s="16" t="s">
        <v>31</v>
      </c>
      <c r="C15" s="55">
        <f>SUM(C13:C14)</f>
        <v>-1258186935</v>
      </c>
      <c r="D15" s="59">
        <f>SUM(D13:D14)</f>
        <v>557361242</v>
      </c>
      <c r="E15" s="59">
        <f>SUM(C15:D15)</f>
        <v>-700825693</v>
      </c>
    </row>
    <row r="17" spans="2:5" x14ac:dyDescent="0.25">
      <c r="B17" s="111"/>
      <c r="C17" s="112"/>
      <c r="D17" s="113"/>
      <c r="E17" s="114"/>
    </row>
    <row r="18" spans="2:5" x14ac:dyDescent="0.25">
      <c r="B18" s="115"/>
      <c r="C18" s="2"/>
      <c r="D18" s="3"/>
      <c r="E18" s="116"/>
    </row>
    <row r="19" spans="2:5" x14ac:dyDescent="0.25">
      <c r="B19" s="115"/>
      <c r="C19" s="2"/>
      <c r="D19" s="3"/>
      <c r="E19" s="116"/>
    </row>
    <row r="20" spans="2:5" ht="16.5" x14ac:dyDescent="0.3">
      <c r="B20" s="117" t="s">
        <v>359</v>
      </c>
      <c r="C20" s="2"/>
      <c r="D20" s="3"/>
      <c r="E20" s="116"/>
    </row>
    <row r="21" spans="2:5" x14ac:dyDescent="0.25">
      <c r="B21" s="115" t="s">
        <v>316</v>
      </c>
      <c r="C21" s="2"/>
      <c r="D21" s="3"/>
      <c r="E21" s="116"/>
    </row>
    <row r="22" spans="2:5" x14ac:dyDescent="0.25">
      <c r="B22" s="115" t="s">
        <v>360</v>
      </c>
      <c r="C22" s="2"/>
      <c r="D22" s="3"/>
      <c r="E22" s="116"/>
    </row>
    <row r="23" spans="2:5" x14ac:dyDescent="0.25">
      <c r="B23" s="118" t="s">
        <v>294</v>
      </c>
      <c r="C23" s="119"/>
      <c r="D23" s="120"/>
      <c r="E23" s="121"/>
    </row>
    <row r="39" spans="3:3" x14ac:dyDescent="0.25">
      <c r="C39" s="60">
        <v>3</v>
      </c>
    </row>
  </sheetData>
  <mergeCells count="3">
    <mergeCell ref="B1:E1"/>
    <mergeCell ref="B2:E2"/>
    <mergeCell ref="B3:E3"/>
  </mergeCells>
  <pageMargins left="0.3" right="0.16" top="0.17" bottom="0.17" header="0.17" footer="0.17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9"/>
  <sheetViews>
    <sheetView view="pageLayout" topLeftCell="A28" zoomScale="60" zoomScaleNormal="100" zoomScalePageLayoutView="60" workbookViewId="0">
      <selection activeCell="E17" sqref="E17"/>
    </sheetView>
  </sheetViews>
  <sheetFormatPr defaultRowHeight="14.25" x14ac:dyDescent="0.25"/>
  <cols>
    <col min="1" max="1" width="3.5703125" style="29" customWidth="1"/>
    <col min="2" max="2" width="49" style="29" customWidth="1"/>
    <col min="3" max="3" width="9.7109375" style="4" customWidth="1"/>
    <col min="4" max="4" width="21.85546875" style="53" customWidth="1"/>
    <col min="5" max="5" width="23.5703125" style="53" customWidth="1"/>
    <col min="6" max="16384" width="9.140625" style="4"/>
  </cols>
  <sheetData>
    <row r="1" spans="1:5" ht="15.75" x14ac:dyDescent="0.25">
      <c r="B1" s="99"/>
    </row>
    <row r="2" spans="1:5" ht="15.75" x14ac:dyDescent="0.25">
      <c r="B2" s="159" t="s">
        <v>20</v>
      </c>
      <c r="C2" s="159"/>
      <c r="D2" s="159"/>
      <c r="E2" s="159"/>
    </row>
    <row r="3" spans="1:5" ht="15.75" x14ac:dyDescent="0.25">
      <c r="B3" s="160" t="s">
        <v>21</v>
      </c>
      <c r="C3" s="160"/>
      <c r="D3" s="160"/>
      <c r="E3" s="160"/>
    </row>
    <row r="4" spans="1:5" ht="15.75" x14ac:dyDescent="0.25">
      <c r="B4" s="160" t="s">
        <v>34</v>
      </c>
      <c r="C4" s="160"/>
      <c r="D4" s="160"/>
      <c r="E4" s="160"/>
    </row>
    <row r="6" spans="1:5" ht="31.5" x14ac:dyDescent="0.25">
      <c r="B6" s="21" t="s">
        <v>23</v>
      </c>
      <c r="C6" s="67" t="s">
        <v>263</v>
      </c>
      <c r="D6" s="80" t="s">
        <v>265</v>
      </c>
      <c r="E6" s="80" t="s">
        <v>318</v>
      </c>
    </row>
    <row r="7" spans="1:5" s="16" customFormat="1" ht="31.5" x14ac:dyDescent="0.25">
      <c r="A7" s="21"/>
      <c r="B7" s="21" t="s">
        <v>227</v>
      </c>
      <c r="D7" s="52"/>
      <c r="E7" s="52"/>
    </row>
    <row r="8" spans="1:5" ht="15.75" x14ac:dyDescent="0.25">
      <c r="B8" s="21"/>
    </row>
    <row r="9" spans="1:5" s="16" customFormat="1" ht="15.75" x14ac:dyDescent="0.25">
      <c r="A9" s="21"/>
      <c r="B9" s="21" t="s">
        <v>35</v>
      </c>
      <c r="D9" s="52"/>
      <c r="E9" s="52"/>
    </row>
    <row r="10" spans="1:5" x14ac:dyDescent="0.25">
      <c r="B10" s="29" t="s">
        <v>36</v>
      </c>
      <c r="C10" s="42">
        <v>1</v>
      </c>
      <c r="D10" s="53">
        <v>1377479565.9000001</v>
      </c>
      <c r="E10" s="53">
        <v>1492630273</v>
      </c>
    </row>
    <row r="11" spans="1:5" x14ac:dyDescent="0.25">
      <c r="B11" s="29" t="s">
        <v>2</v>
      </c>
      <c r="C11" s="42">
        <v>2</v>
      </c>
      <c r="D11" s="53">
        <v>632953603.98000002</v>
      </c>
      <c r="E11" s="53">
        <v>408771990</v>
      </c>
    </row>
    <row r="12" spans="1:5" x14ac:dyDescent="0.25">
      <c r="B12" s="29" t="s">
        <v>3</v>
      </c>
      <c r="C12" s="42">
        <v>3</v>
      </c>
      <c r="D12" s="53">
        <v>39104460.020000003</v>
      </c>
      <c r="E12" s="53">
        <v>24657634</v>
      </c>
    </row>
    <row r="13" spans="1:5" x14ac:dyDescent="0.25">
      <c r="B13" s="29" t="s">
        <v>4</v>
      </c>
      <c r="C13" s="42"/>
      <c r="D13" s="54">
        <v>0</v>
      </c>
      <c r="E13" s="54">
        <v>0</v>
      </c>
    </row>
    <row r="14" spans="1:5" x14ac:dyDescent="0.25">
      <c r="B14" s="29" t="s">
        <v>5</v>
      </c>
      <c r="C14" s="42"/>
      <c r="D14" s="54">
        <v>0</v>
      </c>
      <c r="E14" s="54">
        <v>0</v>
      </c>
    </row>
    <row r="15" spans="1:5" x14ac:dyDescent="0.25">
      <c r="B15" s="29" t="s">
        <v>6</v>
      </c>
      <c r="C15" s="42"/>
      <c r="D15" s="54">
        <v>0</v>
      </c>
      <c r="E15" s="54">
        <v>0</v>
      </c>
    </row>
    <row r="16" spans="1:5" s="16" customFormat="1" ht="31.5" x14ac:dyDescent="0.25">
      <c r="A16" s="21"/>
      <c r="B16" s="21" t="s">
        <v>37</v>
      </c>
      <c r="C16" s="41"/>
      <c r="D16" s="52">
        <f>SUM(D10:D15)</f>
        <v>2049537629.9000001</v>
      </c>
      <c r="E16" s="52">
        <f>SUM(E10:E15)</f>
        <v>1926059897</v>
      </c>
    </row>
    <row r="17" spans="1:5" x14ac:dyDescent="0.25">
      <c r="C17" s="42"/>
    </row>
    <row r="18" spans="1:5" s="16" customFormat="1" ht="15.75" x14ac:dyDescent="0.25">
      <c r="A18" s="21"/>
      <c r="B18" s="21" t="s">
        <v>38</v>
      </c>
      <c r="C18" s="41"/>
      <c r="D18" s="52"/>
      <c r="E18" s="52"/>
    </row>
    <row r="19" spans="1:5" x14ac:dyDescent="0.25">
      <c r="B19" s="29" t="s">
        <v>10</v>
      </c>
      <c r="C19" s="42">
        <v>4</v>
      </c>
      <c r="D19" s="53">
        <v>-260946544.72</v>
      </c>
      <c r="E19" s="53">
        <v>-604266684</v>
      </c>
    </row>
    <row r="20" spans="1:5" x14ac:dyDescent="0.25">
      <c r="B20" s="29" t="s">
        <v>11</v>
      </c>
      <c r="C20" s="42">
        <v>5</v>
      </c>
      <c r="D20" s="53">
        <v>-113331631.03</v>
      </c>
      <c r="E20" s="53">
        <v>-110515747</v>
      </c>
    </row>
    <row r="21" spans="1:5" x14ac:dyDescent="0.25">
      <c r="B21" s="29" t="s">
        <v>39</v>
      </c>
      <c r="C21" s="42">
        <v>6</v>
      </c>
      <c r="D21" s="53">
        <v>-538143064</v>
      </c>
      <c r="E21" s="53">
        <v>-955119502</v>
      </c>
    </row>
    <row r="22" spans="1:5" x14ac:dyDescent="0.25">
      <c r="B22" s="29" t="s">
        <v>40</v>
      </c>
      <c r="C22" s="42"/>
      <c r="D22" s="54">
        <v>0</v>
      </c>
      <c r="E22" s="54">
        <v>0</v>
      </c>
    </row>
    <row r="23" spans="1:5" x14ac:dyDescent="0.25">
      <c r="B23" s="29" t="s">
        <v>41</v>
      </c>
      <c r="C23" s="42">
        <v>8</v>
      </c>
      <c r="D23" s="53">
        <v>-77898.75</v>
      </c>
      <c r="E23" s="53">
        <v>-11181994</v>
      </c>
    </row>
    <row r="24" spans="1:5" s="16" customFormat="1" ht="31.5" x14ac:dyDescent="0.25">
      <c r="A24" s="21"/>
      <c r="B24" s="21" t="s">
        <v>42</v>
      </c>
      <c r="C24" s="41"/>
      <c r="D24" s="52">
        <f>SUM(D19:D23)</f>
        <v>-912499138.5</v>
      </c>
      <c r="E24" s="52">
        <f>SUM(E19:E23)</f>
        <v>-1681083927</v>
      </c>
    </row>
    <row r="25" spans="1:5" s="16" customFormat="1" ht="31.5" x14ac:dyDescent="0.25">
      <c r="A25" s="21"/>
      <c r="B25" s="21" t="s">
        <v>43</v>
      </c>
      <c r="C25" s="41"/>
      <c r="D25" s="52">
        <f>D16+D24</f>
        <v>1137038491.4000001</v>
      </c>
      <c r="E25" s="52">
        <f>E16+E24</f>
        <v>244975970</v>
      </c>
    </row>
    <row r="26" spans="1:5" s="16" customFormat="1" ht="15.75" x14ac:dyDescent="0.25">
      <c r="A26" s="21"/>
      <c r="B26" s="21"/>
      <c r="C26" s="41"/>
      <c r="D26" s="52"/>
      <c r="E26" s="52"/>
    </row>
    <row r="27" spans="1:5" s="16" customFormat="1" ht="15.75" x14ac:dyDescent="0.25">
      <c r="A27" s="21"/>
      <c r="B27" s="21" t="s">
        <v>230</v>
      </c>
      <c r="C27" s="41"/>
      <c r="D27" s="52"/>
      <c r="E27" s="52"/>
    </row>
    <row r="28" spans="1:5" ht="28.5" x14ac:dyDescent="0.25">
      <c r="B28" s="29" t="s">
        <v>44</v>
      </c>
      <c r="C28" s="42">
        <v>12</v>
      </c>
      <c r="D28" s="54">
        <v>-1137185063</v>
      </c>
      <c r="E28" s="53">
        <v>-402761639</v>
      </c>
    </row>
    <row r="29" spans="1:5" x14ac:dyDescent="0.25">
      <c r="B29" s="29" t="s">
        <v>45</v>
      </c>
      <c r="C29" s="42"/>
      <c r="D29" s="54">
        <v>0</v>
      </c>
      <c r="E29" s="54">
        <v>0</v>
      </c>
    </row>
    <row r="30" spans="1:5" x14ac:dyDescent="0.25">
      <c r="B30" s="29" t="s">
        <v>46</v>
      </c>
      <c r="C30" s="42"/>
      <c r="D30" s="54">
        <v>0</v>
      </c>
      <c r="E30" s="54">
        <v>0</v>
      </c>
    </row>
    <row r="31" spans="1:5" x14ac:dyDescent="0.25">
      <c r="B31" s="29" t="s">
        <v>47</v>
      </c>
      <c r="C31" s="42"/>
      <c r="D31" s="54">
        <v>0</v>
      </c>
      <c r="E31" s="54">
        <v>0</v>
      </c>
    </row>
    <row r="32" spans="1:5" s="16" customFormat="1" ht="31.5" x14ac:dyDescent="0.25">
      <c r="A32" s="21"/>
      <c r="B32" s="21" t="s">
        <v>48</v>
      </c>
      <c r="C32" s="41"/>
      <c r="D32" s="14">
        <f>SUM(D28:D31)</f>
        <v>-1137185063</v>
      </c>
      <c r="E32" s="14">
        <f>SUM(E28:E31)</f>
        <v>-402761639</v>
      </c>
    </row>
    <row r="33" spans="1:5" x14ac:dyDescent="0.25">
      <c r="C33" s="42"/>
    </row>
    <row r="34" spans="1:5" s="16" customFormat="1" ht="31.5" x14ac:dyDescent="0.25">
      <c r="A34" s="21"/>
      <c r="B34" s="21" t="s">
        <v>228</v>
      </c>
      <c r="C34" s="41"/>
      <c r="D34" s="52"/>
      <c r="E34" s="52"/>
    </row>
    <row r="35" spans="1:5" x14ac:dyDescent="0.25">
      <c r="B35" s="29" t="s">
        <v>49</v>
      </c>
      <c r="C35" s="42"/>
      <c r="D35" s="54">
        <v>0</v>
      </c>
      <c r="E35" s="54">
        <v>0</v>
      </c>
    </row>
    <row r="36" spans="1:5" x14ac:dyDescent="0.25">
      <c r="B36" s="29" t="s">
        <v>50</v>
      </c>
      <c r="C36" s="42"/>
      <c r="D36" s="54">
        <v>0</v>
      </c>
      <c r="E36" s="54">
        <v>0</v>
      </c>
    </row>
    <row r="37" spans="1:5" ht="28.5" x14ac:dyDescent="0.25">
      <c r="B37" s="29" t="s">
        <v>51</v>
      </c>
      <c r="D37" s="54">
        <v>0</v>
      </c>
      <c r="E37" s="54">
        <v>0</v>
      </c>
    </row>
    <row r="38" spans="1:5" s="16" customFormat="1" ht="31.5" x14ac:dyDescent="0.25">
      <c r="A38" s="21"/>
      <c r="B38" s="21" t="s">
        <v>229</v>
      </c>
      <c r="D38" s="14">
        <v>0</v>
      </c>
      <c r="E38" s="14">
        <v>0</v>
      </c>
    </row>
    <row r="39" spans="1:5" s="16" customFormat="1" ht="31.5" x14ac:dyDescent="0.25">
      <c r="A39" s="21"/>
      <c r="B39" s="21" t="s">
        <v>52</v>
      </c>
      <c r="D39" s="14">
        <f>D25+D32+D38</f>
        <v>-146571.59999990463</v>
      </c>
      <c r="E39" s="14">
        <f>E25+E32+E38</f>
        <v>-157785669</v>
      </c>
    </row>
    <row r="40" spans="1:5" s="16" customFormat="1" ht="15.75" x14ac:dyDescent="0.25">
      <c r="A40" s="21"/>
      <c r="B40" s="21" t="s">
        <v>53</v>
      </c>
      <c r="D40" s="52">
        <f>E41</f>
        <v>3508579</v>
      </c>
      <c r="E40" s="52" t="s">
        <v>197</v>
      </c>
    </row>
    <row r="41" spans="1:5" s="16" customFormat="1" ht="15.75" x14ac:dyDescent="0.25">
      <c r="A41" s="21"/>
      <c r="B41" s="21" t="s">
        <v>54</v>
      </c>
      <c r="D41" s="52">
        <f>SUM(D39:D40)</f>
        <v>3362007.4000000954</v>
      </c>
      <c r="E41" s="52">
        <v>3508579</v>
      </c>
    </row>
    <row r="42" spans="1:5" x14ac:dyDescent="0.25">
      <c r="D42" s="53">
        <v>4</v>
      </c>
    </row>
    <row r="43" spans="1:5" x14ac:dyDescent="0.25">
      <c r="B43" s="111"/>
      <c r="C43" s="112"/>
      <c r="D43" s="113"/>
      <c r="E43" s="114"/>
    </row>
    <row r="44" spans="1:5" x14ac:dyDescent="0.25">
      <c r="B44" s="115"/>
      <c r="C44" s="2"/>
      <c r="D44" s="3"/>
      <c r="E44" s="116"/>
    </row>
    <row r="45" spans="1:5" x14ac:dyDescent="0.25">
      <c r="B45" s="115"/>
      <c r="C45" s="2"/>
      <c r="D45" s="3"/>
      <c r="E45" s="116"/>
    </row>
    <row r="46" spans="1:5" ht="16.5" x14ac:dyDescent="0.3">
      <c r="B46" s="117" t="s">
        <v>359</v>
      </c>
      <c r="C46" s="2"/>
      <c r="D46" s="3"/>
      <c r="E46" s="116"/>
    </row>
    <row r="47" spans="1:5" x14ac:dyDescent="0.25">
      <c r="B47" s="115" t="s">
        <v>316</v>
      </c>
      <c r="C47" s="2"/>
      <c r="D47" s="3"/>
      <c r="E47" s="116"/>
    </row>
    <row r="48" spans="1:5" x14ac:dyDescent="0.25">
      <c r="B48" s="115" t="s">
        <v>360</v>
      </c>
      <c r="C48" s="2"/>
      <c r="D48" s="3"/>
      <c r="E48" s="116"/>
    </row>
    <row r="49" spans="2:5" x14ac:dyDescent="0.25">
      <c r="B49" s="118" t="s">
        <v>294</v>
      </c>
      <c r="C49" s="119"/>
      <c r="D49" s="120"/>
      <c r="E49" s="121"/>
    </row>
  </sheetData>
  <mergeCells count="3">
    <mergeCell ref="B2:E2"/>
    <mergeCell ref="B3:E3"/>
    <mergeCell ref="B4:E4"/>
  </mergeCells>
  <pageMargins left="0.3" right="0.16" top="0.17" bottom="0.17" header="0.17" footer="0.17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9A9FE-997B-43A8-B4DB-1AA8FB7FDAB2}">
  <sheetPr>
    <tabColor theme="9" tint="-0.249977111117893"/>
    <pageSetUpPr fitToPage="1"/>
  </sheetPr>
  <dimension ref="A1:J47"/>
  <sheetViews>
    <sheetView showGridLines="0" view="pageLayout" zoomScale="60" zoomScaleNormal="100" zoomScaleSheetLayoutView="100" zoomScalePageLayoutView="60" workbookViewId="0">
      <selection activeCell="I4" sqref="I4"/>
    </sheetView>
  </sheetViews>
  <sheetFormatPr defaultColWidth="19.42578125" defaultRowHeight="14.25" x14ac:dyDescent="0.25"/>
  <cols>
    <col min="1" max="1" width="5.28515625" style="88" customWidth="1"/>
    <col min="2" max="2" width="3.7109375" style="84" customWidth="1"/>
    <col min="3" max="3" width="28.5703125" style="84" customWidth="1"/>
    <col min="4" max="4" width="7.140625" style="97" customWidth="1"/>
    <col min="5" max="5" width="21" style="87" bestFit="1" customWidth="1"/>
    <col min="6" max="6" width="21.42578125" style="87" customWidth="1"/>
    <col min="7" max="7" width="21.28515625" style="87" bestFit="1" customWidth="1"/>
    <col min="8" max="8" width="22" style="87" customWidth="1"/>
    <col min="9" max="9" width="20.85546875" style="87" customWidth="1"/>
    <col min="10" max="10" width="22" style="84" customWidth="1"/>
    <col min="11" max="16384" width="19.42578125" style="84"/>
  </cols>
  <sheetData>
    <row r="1" spans="1:9" ht="15.75" x14ac:dyDescent="0.25">
      <c r="A1" s="163" t="s">
        <v>253</v>
      </c>
      <c r="B1" s="163"/>
      <c r="C1" s="163"/>
      <c r="D1" s="163"/>
      <c r="E1" s="163"/>
      <c r="F1" s="163"/>
      <c r="G1" s="163"/>
      <c r="H1" s="163"/>
      <c r="I1" s="163"/>
    </row>
    <row r="2" spans="1:9" ht="15.75" x14ac:dyDescent="0.25">
      <c r="A2" s="163" t="s">
        <v>315</v>
      </c>
      <c r="B2" s="163"/>
      <c r="C2" s="163"/>
      <c r="D2" s="163"/>
      <c r="E2" s="163"/>
      <c r="F2" s="163"/>
      <c r="G2" s="163"/>
      <c r="H2" s="163"/>
      <c r="I2" s="163"/>
    </row>
    <row r="3" spans="1:9" ht="15.75" x14ac:dyDescent="0.25">
      <c r="A3" s="163" t="s">
        <v>262</v>
      </c>
      <c r="B3" s="163"/>
      <c r="C3" s="163"/>
      <c r="D3" s="163"/>
      <c r="E3" s="163"/>
      <c r="F3" s="163"/>
      <c r="G3" s="163"/>
      <c r="H3" s="163"/>
      <c r="I3" s="163"/>
    </row>
    <row r="4" spans="1:9" s="94" customFormat="1" ht="63" x14ac:dyDescent="0.25">
      <c r="A4" s="164"/>
      <c r="B4" s="164"/>
      <c r="C4" s="164"/>
      <c r="D4" s="67" t="s">
        <v>263</v>
      </c>
      <c r="E4" s="162" t="s">
        <v>264</v>
      </c>
      <c r="F4" s="162"/>
      <c r="G4" s="162"/>
      <c r="H4" s="80" t="s">
        <v>265</v>
      </c>
      <c r="I4" s="80" t="s">
        <v>266</v>
      </c>
    </row>
    <row r="5" spans="1:9" s="94" customFormat="1" ht="31.5" x14ac:dyDescent="0.25">
      <c r="A5" s="163" t="s">
        <v>267</v>
      </c>
      <c r="B5" s="163"/>
      <c r="C5" s="163"/>
      <c r="D5" s="67"/>
      <c r="E5" s="95" t="s">
        <v>268</v>
      </c>
      <c r="F5" s="80" t="s">
        <v>269</v>
      </c>
      <c r="G5" s="95" t="s">
        <v>270</v>
      </c>
      <c r="H5" s="162"/>
      <c r="I5" s="162"/>
    </row>
    <row r="6" spans="1:9" x14ac:dyDescent="0.25">
      <c r="A6" s="167"/>
      <c r="B6" s="165" t="s">
        <v>271</v>
      </c>
      <c r="C6" s="165"/>
      <c r="D6" s="89"/>
      <c r="E6" s="96">
        <v>1668899770</v>
      </c>
      <c r="F6" s="96">
        <v>248000000</v>
      </c>
      <c r="G6" s="96">
        <v>1916899770</v>
      </c>
      <c r="H6" s="87">
        <v>1222456210.52</v>
      </c>
      <c r="I6" s="87">
        <v>694443559.48000002</v>
      </c>
    </row>
    <row r="7" spans="1:9" x14ac:dyDescent="0.25">
      <c r="A7" s="167"/>
      <c r="B7" s="165" t="s">
        <v>312</v>
      </c>
      <c r="C7" s="165"/>
      <c r="D7" s="89"/>
      <c r="E7" s="96">
        <v>0</v>
      </c>
      <c r="F7" s="96">
        <v>0</v>
      </c>
      <c r="G7" s="96">
        <v>0</v>
      </c>
      <c r="H7" s="87">
        <v>0</v>
      </c>
      <c r="I7" s="87">
        <v>0</v>
      </c>
    </row>
    <row r="8" spans="1:9" x14ac:dyDescent="0.25">
      <c r="A8" s="167"/>
      <c r="B8" s="165" t="s">
        <v>313</v>
      </c>
      <c r="C8" s="165"/>
      <c r="D8" s="89"/>
      <c r="E8" s="96">
        <v>0</v>
      </c>
      <c r="F8" s="96">
        <v>0</v>
      </c>
      <c r="G8" s="96">
        <v>0</v>
      </c>
      <c r="H8" s="87">
        <v>64653603.259999998</v>
      </c>
      <c r="I8" s="87">
        <v>64653603.259999998</v>
      </c>
    </row>
    <row r="9" spans="1:9" x14ac:dyDescent="0.25">
      <c r="A9" s="167"/>
      <c r="B9" s="165" t="s">
        <v>314</v>
      </c>
      <c r="C9" s="165"/>
      <c r="D9" s="89"/>
      <c r="E9" s="96">
        <v>0</v>
      </c>
      <c r="F9" s="96">
        <v>0</v>
      </c>
      <c r="G9" s="96">
        <v>0</v>
      </c>
      <c r="H9" s="87">
        <v>0</v>
      </c>
      <c r="I9" s="87">
        <v>0</v>
      </c>
    </row>
    <row r="10" spans="1:9" x14ac:dyDescent="0.25">
      <c r="A10" s="167"/>
      <c r="B10" s="165" t="s">
        <v>273</v>
      </c>
      <c r="C10" s="165"/>
      <c r="D10" s="89"/>
      <c r="E10" s="96">
        <v>0</v>
      </c>
      <c r="F10" s="96">
        <v>0</v>
      </c>
      <c r="G10" s="96">
        <v>0</v>
      </c>
      <c r="H10" s="87">
        <v>6208684.6100000003</v>
      </c>
      <c r="I10" s="87">
        <v>6208684.6100000003</v>
      </c>
    </row>
    <row r="11" spans="1:9" x14ac:dyDescent="0.25">
      <c r="A11" s="167"/>
      <c r="B11" s="165" t="s">
        <v>274</v>
      </c>
      <c r="C11" s="165"/>
      <c r="D11" s="89"/>
      <c r="E11" s="96">
        <v>0</v>
      </c>
      <c r="F11" s="96">
        <v>0</v>
      </c>
      <c r="G11" s="96">
        <v>0</v>
      </c>
      <c r="H11" s="87">
        <v>61612136.020000003</v>
      </c>
      <c r="I11" s="87">
        <v>61612136.020000003</v>
      </c>
    </row>
    <row r="12" spans="1:9" x14ac:dyDescent="0.25">
      <c r="A12" s="167"/>
      <c r="B12" s="179" t="s">
        <v>272</v>
      </c>
      <c r="C12" s="179"/>
      <c r="D12" s="89"/>
      <c r="E12" s="96">
        <v>0</v>
      </c>
      <c r="F12" s="96">
        <v>0</v>
      </c>
      <c r="G12" s="96">
        <v>0</v>
      </c>
      <c r="H12" s="87">
        <v>73885995.260000005</v>
      </c>
      <c r="I12" s="87">
        <v>73885995.260000005</v>
      </c>
    </row>
    <row r="13" spans="1:9" x14ac:dyDescent="0.25">
      <c r="A13" s="167"/>
      <c r="B13" s="165" t="s">
        <v>276</v>
      </c>
      <c r="C13" s="165"/>
      <c r="D13" s="89"/>
      <c r="E13" s="96">
        <v>0</v>
      </c>
      <c r="F13" s="96">
        <v>0</v>
      </c>
      <c r="G13" s="96">
        <v>0</v>
      </c>
      <c r="H13" s="87">
        <v>3662936.23</v>
      </c>
      <c r="I13" s="87">
        <v>3662936.23</v>
      </c>
    </row>
    <row r="14" spans="1:9" x14ac:dyDescent="0.25">
      <c r="A14" s="167"/>
      <c r="B14" s="165" t="s">
        <v>275</v>
      </c>
      <c r="C14" s="165"/>
      <c r="D14" s="89"/>
      <c r="E14" s="96">
        <v>0</v>
      </c>
      <c r="F14" s="96">
        <v>0</v>
      </c>
      <c r="G14" s="96">
        <v>0</v>
      </c>
      <c r="H14" s="87">
        <v>0</v>
      </c>
      <c r="I14" s="87">
        <v>0</v>
      </c>
    </row>
    <row r="15" spans="1:9" x14ac:dyDescent="0.25">
      <c r="A15" s="167"/>
      <c r="B15" s="165" t="s">
        <v>278</v>
      </c>
      <c r="C15" s="165"/>
      <c r="D15" s="89"/>
      <c r="E15" s="96">
        <v>524783150</v>
      </c>
      <c r="F15" s="96">
        <v>0</v>
      </c>
      <c r="G15" s="96">
        <v>524783150</v>
      </c>
      <c r="H15" s="87">
        <v>632953603.98000002</v>
      </c>
      <c r="I15" s="87">
        <v>-108170453.98</v>
      </c>
    </row>
    <row r="16" spans="1:9" x14ac:dyDescent="0.25">
      <c r="A16" s="167"/>
      <c r="B16" s="165" t="s">
        <v>279</v>
      </c>
      <c r="C16" s="165"/>
      <c r="E16" s="96">
        <v>19820220</v>
      </c>
      <c r="F16" s="96">
        <v>0</v>
      </c>
      <c r="G16" s="96">
        <v>19820220</v>
      </c>
      <c r="H16" s="87">
        <v>39104460.020000003</v>
      </c>
      <c r="I16" s="87">
        <v>-19284240.02</v>
      </c>
    </row>
    <row r="17" spans="1:9" x14ac:dyDescent="0.25">
      <c r="A17" s="167"/>
      <c r="B17" s="165" t="s">
        <v>280</v>
      </c>
      <c r="C17" s="165"/>
      <c r="D17" s="89"/>
      <c r="E17" s="96">
        <v>0</v>
      </c>
      <c r="F17" s="96">
        <v>0</v>
      </c>
      <c r="G17" s="96">
        <v>0</v>
      </c>
      <c r="H17" s="87">
        <v>0</v>
      </c>
      <c r="I17" s="87">
        <v>0</v>
      </c>
    </row>
    <row r="18" spans="1:9" ht="29.25" customHeight="1" x14ac:dyDescent="0.25">
      <c r="A18" s="169" t="s">
        <v>281</v>
      </c>
      <c r="B18" s="170"/>
      <c r="C18" s="170"/>
      <c r="D18" s="171"/>
      <c r="E18" s="86">
        <v>2213503140</v>
      </c>
      <c r="F18" s="86">
        <v>248000000</v>
      </c>
      <c r="G18" s="86">
        <v>2461503140</v>
      </c>
      <c r="H18" s="86">
        <v>2104537629.8999999</v>
      </c>
      <c r="I18" s="86">
        <v>777012220.86000001</v>
      </c>
    </row>
    <row r="19" spans="1:9" ht="15.75" x14ac:dyDescent="0.25">
      <c r="A19" s="163"/>
      <c r="B19" s="163"/>
      <c r="C19" s="163"/>
      <c r="D19" s="163"/>
      <c r="E19" s="163"/>
      <c r="F19" s="163"/>
      <c r="G19" s="163"/>
      <c r="H19" s="163"/>
      <c r="I19" s="163"/>
    </row>
    <row r="20" spans="1:9" ht="15.75" x14ac:dyDescent="0.25">
      <c r="A20" s="175" t="s">
        <v>282</v>
      </c>
      <c r="B20" s="176"/>
      <c r="C20" s="176"/>
      <c r="D20" s="177"/>
      <c r="E20" s="178"/>
      <c r="F20" s="178"/>
      <c r="G20" s="178"/>
      <c r="H20" s="178"/>
      <c r="I20" s="178"/>
    </row>
    <row r="21" spans="1:9" ht="15.75" x14ac:dyDescent="0.25">
      <c r="A21" s="172"/>
      <c r="B21" s="173"/>
      <c r="C21" s="173"/>
      <c r="D21" s="174"/>
      <c r="E21" s="96">
        <v>0</v>
      </c>
      <c r="F21" s="96">
        <v>0</v>
      </c>
      <c r="G21" s="96">
        <v>0</v>
      </c>
      <c r="H21" s="87">
        <v>0</v>
      </c>
      <c r="I21" s="86">
        <v>0</v>
      </c>
    </row>
    <row r="22" spans="1:9" ht="15.75" x14ac:dyDescent="0.25">
      <c r="A22" s="166" t="s">
        <v>283</v>
      </c>
      <c r="B22" s="166"/>
      <c r="C22" s="166"/>
      <c r="D22" s="166"/>
      <c r="E22" s="95">
        <v>0</v>
      </c>
      <c r="F22" s="95">
        <v>0</v>
      </c>
      <c r="G22" s="95">
        <v>0</v>
      </c>
      <c r="H22" s="95">
        <v>0</v>
      </c>
      <c r="I22" s="86">
        <v>0</v>
      </c>
    </row>
    <row r="23" spans="1:9" ht="15.75" x14ac:dyDescent="0.25">
      <c r="A23" s="166" t="s">
        <v>8</v>
      </c>
      <c r="B23" s="166"/>
      <c r="C23" s="166"/>
      <c r="D23" s="166"/>
      <c r="E23" s="95">
        <v>2213503140</v>
      </c>
      <c r="F23" s="95">
        <v>248000000</v>
      </c>
      <c r="G23" s="95">
        <v>2461503140</v>
      </c>
      <c r="H23" s="95">
        <v>2104537629.8999999</v>
      </c>
      <c r="I23" s="95">
        <v>777012220.86000001</v>
      </c>
    </row>
    <row r="24" spans="1:9" x14ac:dyDescent="0.25">
      <c r="A24" s="164"/>
      <c r="B24" s="164"/>
      <c r="C24" s="164"/>
      <c r="D24" s="164"/>
      <c r="E24" s="164"/>
      <c r="F24" s="164"/>
      <c r="G24" s="164"/>
      <c r="H24" s="164"/>
      <c r="I24" s="164"/>
    </row>
    <row r="25" spans="1:9" ht="15.75" x14ac:dyDescent="0.25">
      <c r="A25" s="166" t="s">
        <v>284</v>
      </c>
      <c r="B25" s="166"/>
      <c r="C25" s="166"/>
      <c r="D25" s="166"/>
      <c r="E25" s="166"/>
      <c r="F25" s="166"/>
      <c r="G25" s="166"/>
      <c r="H25" s="166"/>
      <c r="I25" s="166"/>
    </row>
    <row r="26" spans="1:9" x14ac:dyDescent="0.25">
      <c r="A26" s="167"/>
      <c r="B26" s="168" t="s">
        <v>285</v>
      </c>
      <c r="C26" s="168"/>
      <c r="D26" s="89"/>
      <c r="E26" s="96">
        <v>0</v>
      </c>
      <c r="F26" s="96"/>
      <c r="G26" s="96">
        <v>0</v>
      </c>
      <c r="H26" s="87">
        <v>260946544.72</v>
      </c>
      <c r="I26" s="87">
        <v>-260946544.72</v>
      </c>
    </row>
    <row r="27" spans="1:9" x14ac:dyDescent="0.25">
      <c r="A27" s="167"/>
      <c r="B27" s="168" t="s">
        <v>286</v>
      </c>
      <c r="C27" s="168"/>
      <c r="D27" s="89"/>
      <c r="E27" s="96">
        <v>0</v>
      </c>
      <c r="F27" s="96"/>
      <c r="G27" s="96">
        <v>0</v>
      </c>
      <c r="H27" s="87">
        <v>113331631.03</v>
      </c>
      <c r="I27" s="87">
        <v>-113331631.03</v>
      </c>
    </row>
    <row r="28" spans="1:9" x14ac:dyDescent="0.25">
      <c r="A28" s="167"/>
      <c r="B28" s="168" t="s">
        <v>287</v>
      </c>
      <c r="C28" s="168"/>
      <c r="D28" s="89"/>
      <c r="E28" s="96">
        <v>689401130</v>
      </c>
      <c r="F28" s="96">
        <v>35000000</v>
      </c>
      <c r="G28" s="96">
        <v>724401130</v>
      </c>
      <c r="H28" s="87">
        <v>538143064</v>
      </c>
      <c r="I28" s="87">
        <v>186258066</v>
      </c>
    </row>
    <row r="29" spans="1:9" x14ac:dyDescent="0.25">
      <c r="A29" s="167"/>
      <c r="B29" s="168" t="s">
        <v>288</v>
      </c>
      <c r="C29" s="168"/>
      <c r="D29" s="89"/>
      <c r="E29" s="96">
        <v>0</v>
      </c>
      <c r="F29" s="96">
        <v>0</v>
      </c>
      <c r="G29" s="96">
        <v>0</v>
      </c>
      <c r="H29" s="87">
        <v>77898.75</v>
      </c>
      <c r="I29" s="87">
        <v>-77898.75</v>
      </c>
    </row>
    <row r="30" spans="1:9" x14ac:dyDescent="0.25">
      <c r="A30" s="167"/>
      <c r="B30" s="168" t="s">
        <v>289</v>
      </c>
      <c r="C30" s="168"/>
      <c r="D30" s="89"/>
      <c r="E30" s="96">
        <v>0</v>
      </c>
      <c r="F30" s="96">
        <v>0</v>
      </c>
      <c r="G30" s="96">
        <v>0</v>
      </c>
      <c r="H30" s="87">
        <v>0</v>
      </c>
      <c r="I30" s="87">
        <v>0</v>
      </c>
    </row>
    <row r="31" spans="1:9" ht="15.75" x14ac:dyDescent="0.25">
      <c r="A31" s="166" t="s">
        <v>290</v>
      </c>
      <c r="B31" s="166"/>
      <c r="C31" s="166"/>
      <c r="E31" s="86">
        <v>689401130</v>
      </c>
      <c r="F31" s="86">
        <v>35000000</v>
      </c>
      <c r="G31" s="86">
        <v>724401130</v>
      </c>
      <c r="H31" s="86">
        <v>912499138.5</v>
      </c>
      <c r="I31" s="86">
        <v>-188098008.5</v>
      </c>
    </row>
    <row r="32" spans="1:9" ht="15.75" x14ac:dyDescent="0.25">
      <c r="A32" s="163"/>
      <c r="B32" s="163"/>
      <c r="C32" s="163"/>
      <c r="D32" s="163"/>
      <c r="E32" s="163"/>
      <c r="F32" s="163"/>
      <c r="G32" s="163"/>
      <c r="H32" s="163"/>
      <c r="I32" s="163"/>
    </row>
    <row r="33" spans="1:10" ht="15.75" x14ac:dyDescent="0.25">
      <c r="A33" s="166" t="s">
        <v>291</v>
      </c>
      <c r="B33" s="166"/>
      <c r="C33" s="166"/>
      <c r="D33" s="166"/>
      <c r="E33" s="166"/>
      <c r="F33" s="166"/>
      <c r="G33" s="166"/>
      <c r="H33" s="166"/>
      <c r="I33" s="166"/>
    </row>
    <row r="34" spans="1:10" x14ac:dyDescent="0.25">
      <c r="A34" s="168" t="s">
        <v>292</v>
      </c>
      <c r="B34" s="168"/>
      <c r="C34" s="168"/>
      <c r="D34" s="89"/>
      <c r="E34" s="87">
        <v>427000000</v>
      </c>
      <c r="F34" s="87">
        <v>0</v>
      </c>
      <c r="G34" s="87">
        <v>427000000</v>
      </c>
      <c r="H34" s="87">
        <v>1137185062.6099999</v>
      </c>
      <c r="I34" s="87">
        <v>0</v>
      </c>
    </row>
    <row r="35" spans="1:10" ht="15.75" x14ac:dyDescent="0.25">
      <c r="A35" s="98"/>
      <c r="B35" s="163"/>
      <c r="C35" s="163"/>
      <c r="E35" s="86"/>
      <c r="F35" s="86"/>
      <c r="G35" s="86"/>
      <c r="H35" s="86"/>
      <c r="I35" s="86"/>
    </row>
    <row r="36" spans="1:10" ht="15.75" x14ac:dyDescent="0.25">
      <c r="A36" s="166" t="s">
        <v>293</v>
      </c>
      <c r="B36" s="166"/>
      <c r="C36" s="166"/>
      <c r="E36" s="86">
        <v>427000000</v>
      </c>
      <c r="F36" s="86">
        <v>0</v>
      </c>
      <c r="G36" s="86">
        <v>427000000</v>
      </c>
      <c r="H36" s="86">
        <v>1137185062.6099999</v>
      </c>
      <c r="I36" s="86">
        <v>0</v>
      </c>
    </row>
    <row r="37" spans="1:10" ht="15.75" x14ac:dyDescent="0.25">
      <c r="A37" s="163"/>
      <c r="B37" s="163"/>
      <c r="C37" s="163"/>
      <c r="D37" s="163"/>
      <c r="E37" s="163"/>
      <c r="F37" s="163"/>
      <c r="G37" s="163"/>
      <c r="H37" s="163"/>
      <c r="I37" s="163"/>
    </row>
    <row r="38" spans="1:10" ht="15.75" x14ac:dyDescent="0.25">
      <c r="A38" s="166" t="s">
        <v>14</v>
      </c>
      <c r="B38" s="166"/>
      <c r="C38" s="166"/>
      <c r="E38" s="86">
        <v>1116401130</v>
      </c>
      <c r="F38" s="86">
        <v>35000000</v>
      </c>
      <c r="G38" s="86">
        <v>1151401130</v>
      </c>
      <c r="H38" s="86">
        <v>2049684201.1099999</v>
      </c>
      <c r="I38" s="86"/>
    </row>
    <row r="39" spans="1:10" x14ac:dyDescent="0.25">
      <c r="A39" s="111"/>
      <c r="B39" s="112"/>
      <c r="C39" s="113"/>
      <c r="D39" s="113"/>
      <c r="E39" s="135"/>
      <c r="F39" s="135"/>
      <c r="G39" s="135"/>
      <c r="H39" s="135"/>
      <c r="I39" s="136"/>
      <c r="J39" s="140"/>
    </row>
    <row r="40" spans="1:10" x14ac:dyDescent="0.25">
      <c r="A40" s="115"/>
      <c r="B40" s="2"/>
      <c r="C40" s="3"/>
      <c r="D40" s="3"/>
      <c r="E40" s="1"/>
      <c r="F40" s="1"/>
      <c r="G40" s="1"/>
      <c r="H40" s="1"/>
      <c r="I40" s="137"/>
      <c r="J40" s="140"/>
    </row>
    <row r="41" spans="1:10" x14ac:dyDescent="0.25">
      <c r="A41" s="115"/>
      <c r="B41" s="2"/>
      <c r="C41" s="3"/>
      <c r="D41" s="3"/>
      <c r="E41" s="1"/>
      <c r="F41" s="1"/>
      <c r="G41" s="1"/>
      <c r="H41" s="1"/>
      <c r="I41" s="137"/>
      <c r="J41" s="140"/>
    </row>
    <row r="42" spans="1:10" ht="16.5" x14ac:dyDescent="0.3">
      <c r="A42" s="117" t="s">
        <v>359</v>
      </c>
      <c r="B42" s="2"/>
      <c r="C42" s="3"/>
      <c r="D42" s="3"/>
      <c r="E42" s="1"/>
      <c r="F42" s="1"/>
      <c r="G42" s="1"/>
      <c r="H42" s="1"/>
      <c r="I42" s="137"/>
      <c r="J42" s="140"/>
    </row>
    <row r="43" spans="1:10" x14ac:dyDescent="0.25">
      <c r="A43" s="115" t="s">
        <v>316</v>
      </c>
      <c r="B43" s="2"/>
      <c r="C43" s="3"/>
      <c r="D43" s="3"/>
      <c r="E43" s="1"/>
      <c r="F43" s="1"/>
      <c r="G43" s="1"/>
      <c r="H43" s="1"/>
      <c r="I43" s="137"/>
      <c r="J43" s="140"/>
    </row>
    <row r="44" spans="1:10" x14ac:dyDescent="0.25">
      <c r="A44" s="115" t="s">
        <v>360</v>
      </c>
      <c r="B44" s="2"/>
      <c r="C44" s="3"/>
      <c r="D44" s="3"/>
      <c r="E44" s="1"/>
      <c r="F44" s="1"/>
      <c r="G44" s="1"/>
      <c r="H44" s="1"/>
      <c r="I44" s="137"/>
      <c r="J44" s="140"/>
    </row>
    <row r="45" spans="1:10" x14ac:dyDescent="0.25">
      <c r="A45" s="115" t="s">
        <v>294</v>
      </c>
      <c r="B45" s="2"/>
      <c r="C45" s="3"/>
      <c r="D45" s="3"/>
      <c r="E45" s="1"/>
      <c r="F45" s="1"/>
      <c r="G45" s="1"/>
      <c r="H45" s="1"/>
      <c r="I45" s="137"/>
      <c r="J45" s="140"/>
    </row>
    <row r="46" spans="1:10" x14ac:dyDescent="0.25">
      <c r="A46" s="156"/>
      <c r="B46" s="157"/>
      <c r="C46" s="157"/>
      <c r="D46" s="158"/>
      <c r="E46" s="138"/>
      <c r="F46" s="138"/>
      <c r="G46" s="138"/>
      <c r="H46" s="138"/>
      <c r="I46" s="139"/>
      <c r="J46" s="140"/>
    </row>
    <row r="47" spans="1:10" x14ac:dyDescent="0.25">
      <c r="A47" s="131"/>
      <c r="B47" s="132"/>
      <c r="C47" s="132"/>
      <c r="D47" s="133"/>
      <c r="E47" s="134"/>
      <c r="F47" s="134"/>
      <c r="G47" s="134"/>
      <c r="H47" s="134"/>
      <c r="I47" s="134"/>
    </row>
  </sheetData>
  <mergeCells count="43">
    <mergeCell ref="A37:I37"/>
    <mergeCell ref="A38:C38"/>
    <mergeCell ref="A32:I32"/>
    <mergeCell ref="A33:I33"/>
    <mergeCell ref="A34:C34"/>
    <mergeCell ref="B35:C35"/>
    <mergeCell ref="A36:C36"/>
    <mergeCell ref="A22:D22"/>
    <mergeCell ref="A23:D23"/>
    <mergeCell ref="B15:C15"/>
    <mergeCell ref="A18:D18"/>
    <mergeCell ref="A21:D21"/>
    <mergeCell ref="A20:D20"/>
    <mergeCell ref="B16:C16"/>
    <mergeCell ref="B17:C17"/>
    <mergeCell ref="A19:I19"/>
    <mergeCell ref="E20:I20"/>
    <mergeCell ref="A6:A17"/>
    <mergeCell ref="B6:C6"/>
    <mergeCell ref="B12:C12"/>
    <mergeCell ref="B11:C11"/>
    <mergeCell ref="B14:C14"/>
    <mergeCell ref="B13:C13"/>
    <mergeCell ref="A31:C31"/>
    <mergeCell ref="A24:I24"/>
    <mergeCell ref="A25:I25"/>
    <mergeCell ref="A26:A30"/>
    <mergeCell ref="B26:C26"/>
    <mergeCell ref="B27:C27"/>
    <mergeCell ref="B28:C28"/>
    <mergeCell ref="B29:C29"/>
    <mergeCell ref="B30:C30"/>
    <mergeCell ref="B7:C7"/>
    <mergeCell ref="B8:C8"/>
    <mergeCell ref="B9:C9"/>
    <mergeCell ref="B10:C10"/>
    <mergeCell ref="A5:C5"/>
    <mergeCell ref="H5:I5"/>
    <mergeCell ref="A1:I1"/>
    <mergeCell ref="A2:I2"/>
    <mergeCell ref="A3:I3"/>
    <mergeCell ref="A4:C4"/>
    <mergeCell ref="E4:G4"/>
  </mergeCells>
  <pageMargins left="0.3" right="0.16" top="0.17" bottom="0.17" header="0.17" footer="0.17"/>
  <pageSetup paperSize="9" scale="5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EB02-C674-416F-9F8E-D4D1A9A3BD69}">
  <sheetPr>
    <tabColor theme="9" tint="-0.249977111117893"/>
    <pageSetUpPr fitToPage="1"/>
  </sheetPr>
  <dimension ref="A1:D27"/>
  <sheetViews>
    <sheetView showGridLines="0" view="pageLayout" topLeftCell="A5" zoomScale="60" zoomScaleNormal="100" zoomScaleSheetLayoutView="100" zoomScalePageLayoutView="60" workbookViewId="0">
      <selection activeCell="D21" sqref="D21"/>
    </sheetView>
  </sheetViews>
  <sheetFormatPr defaultColWidth="9.140625" defaultRowHeight="14.25" x14ac:dyDescent="0.25"/>
  <cols>
    <col min="1" max="1" width="67" style="88" customWidth="1"/>
    <col min="2" max="2" width="7.5703125" style="89" customWidth="1"/>
    <col min="3" max="3" width="23.28515625" style="83" customWidth="1"/>
    <col min="4" max="4" width="26.42578125" style="84" customWidth="1"/>
    <col min="5" max="16384" width="9.140625" style="84"/>
  </cols>
  <sheetData>
    <row r="1" spans="1:3" ht="15.75" x14ac:dyDescent="0.25">
      <c r="A1" s="163" t="s">
        <v>253</v>
      </c>
      <c r="B1" s="163"/>
      <c r="C1" s="163"/>
    </row>
    <row r="2" spans="1:3" ht="15.75" x14ac:dyDescent="0.25">
      <c r="A2" s="163" t="s">
        <v>315</v>
      </c>
      <c r="B2" s="163"/>
      <c r="C2" s="163"/>
    </row>
    <row r="3" spans="1:3" ht="15.75" x14ac:dyDescent="0.25">
      <c r="A3" s="163" t="s">
        <v>295</v>
      </c>
      <c r="B3" s="163"/>
      <c r="C3" s="163"/>
    </row>
    <row r="4" spans="1:3" x14ac:dyDescent="0.25">
      <c r="A4" s="164"/>
      <c r="B4" s="164"/>
      <c r="C4" s="164"/>
    </row>
    <row r="5" spans="1:3" ht="31.5" x14ac:dyDescent="0.25">
      <c r="A5" s="85" t="s">
        <v>243</v>
      </c>
      <c r="B5" s="67" t="s">
        <v>263</v>
      </c>
      <c r="C5" s="103" t="s">
        <v>265</v>
      </c>
    </row>
    <row r="6" spans="1:3" ht="31.5" x14ac:dyDescent="0.25">
      <c r="A6" s="85" t="s">
        <v>296</v>
      </c>
      <c r="B6" s="67"/>
      <c r="C6" s="93">
        <v>557361242</v>
      </c>
    </row>
    <row r="7" spans="1:3" ht="15.75" x14ac:dyDescent="0.25">
      <c r="A7" s="85" t="s">
        <v>297</v>
      </c>
      <c r="B7" s="67"/>
    </row>
    <row r="8" spans="1:3" x14ac:dyDescent="0.25">
      <c r="A8" s="88" t="s">
        <v>298</v>
      </c>
      <c r="B8" s="89">
        <v>7</v>
      </c>
      <c r="C8" s="83">
        <v>61548518</v>
      </c>
    </row>
    <row r="9" spans="1:3" x14ac:dyDescent="0.25">
      <c r="A9" s="88" t="s">
        <v>299</v>
      </c>
      <c r="C9" s="83">
        <v>0</v>
      </c>
    </row>
    <row r="10" spans="1:3" ht="15.75" x14ac:dyDescent="0.25">
      <c r="A10" s="90" t="s">
        <v>300</v>
      </c>
      <c r="B10" s="91"/>
      <c r="C10" s="104">
        <v>618909760</v>
      </c>
    </row>
    <row r="11" spans="1:3" x14ac:dyDescent="0.25">
      <c r="A11" s="183"/>
      <c r="B11" s="183"/>
      <c r="C11" s="183"/>
    </row>
    <row r="12" spans="1:3" ht="15.75" x14ac:dyDescent="0.25">
      <c r="A12" s="85" t="s">
        <v>301</v>
      </c>
      <c r="B12" s="67"/>
    </row>
    <row r="13" spans="1:3" x14ac:dyDescent="0.25">
      <c r="A13" s="88" t="s">
        <v>302</v>
      </c>
    </row>
    <row r="14" spans="1:3" x14ac:dyDescent="0.25">
      <c r="A14" s="88" t="s">
        <v>303</v>
      </c>
      <c r="C14" s="83">
        <v>0</v>
      </c>
    </row>
    <row r="15" spans="1:3" x14ac:dyDescent="0.25">
      <c r="A15" s="88" t="s">
        <v>304</v>
      </c>
      <c r="B15" s="92"/>
      <c r="C15" s="83">
        <v>0</v>
      </c>
    </row>
    <row r="16" spans="1:3" ht="15.75" x14ac:dyDescent="0.25">
      <c r="A16" s="90" t="s">
        <v>305</v>
      </c>
      <c r="B16" s="91"/>
      <c r="C16" s="104">
        <v>0</v>
      </c>
    </row>
    <row r="17" spans="1:4" ht="15.75" x14ac:dyDescent="0.25">
      <c r="A17" s="180"/>
      <c r="B17" s="180"/>
      <c r="C17" s="180"/>
    </row>
    <row r="18" spans="1:4" ht="15.75" x14ac:dyDescent="0.25">
      <c r="A18" s="85" t="s">
        <v>306</v>
      </c>
      <c r="B18" s="67"/>
    </row>
    <row r="19" spans="1:4" x14ac:dyDescent="0.25">
      <c r="A19" s="88" t="s">
        <v>307</v>
      </c>
      <c r="B19" s="89">
        <v>12</v>
      </c>
      <c r="C19" s="83">
        <v>-1137185063</v>
      </c>
    </row>
    <row r="20" spans="1:4" ht="15.75" x14ac:dyDescent="0.25">
      <c r="A20" s="90" t="s">
        <v>308</v>
      </c>
      <c r="B20" s="91"/>
      <c r="C20" s="104">
        <v>-1137185063</v>
      </c>
    </row>
    <row r="21" spans="1:4" ht="15.75" x14ac:dyDescent="0.25">
      <c r="A21" s="180"/>
      <c r="B21" s="180"/>
      <c r="C21" s="180"/>
    </row>
    <row r="22" spans="1:4" ht="15.75" x14ac:dyDescent="0.25">
      <c r="A22" s="85" t="s">
        <v>309</v>
      </c>
      <c r="B22" s="181"/>
      <c r="C22" s="104">
        <v>-146572</v>
      </c>
    </row>
    <row r="23" spans="1:4" ht="15.75" x14ac:dyDescent="0.25">
      <c r="A23" s="85" t="s">
        <v>310</v>
      </c>
      <c r="B23" s="181"/>
      <c r="C23" s="93">
        <v>3508579</v>
      </c>
    </row>
    <row r="24" spans="1:4" ht="15.75" x14ac:dyDescent="0.25">
      <c r="A24" s="85" t="s">
        <v>311</v>
      </c>
      <c r="B24" s="181"/>
      <c r="C24" s="93">
        <v>3362007</v>
      </c>
    </row>
    <row r="25" spans="1:4" x14ac:dyDescent="0.25">
      <c r="A25" s="182"/>
      <c r="B25" s="182"/>
      <c r="C25" s="182"/>
    </row>
    <row r="26" spans="1:4" ht="99.75" x14ac:dyDescent="0.25">
      <c r="A26" s="143" t="s">
        <v>361</v>
      </c>
      <c r="B26" s="144"/>
      <c r="C26" s="145"/>
      <c r="D26" s="140"/>
    </row>
    <row r="27" spans="1:4" x14ac:dyDescent="0.25">
      <c r="A27" s="131"/>
      <c r="B27" s="141"/>
      <c r="C27" s="142"/>
    </row>
  </sheetData>
  <mergeCells count="9">
    <mergeCell ref="A21:C21"/>
    <mergeCell ref="B22:B24"/>
    <mergeCell ref="A25:C25"/>
    <mergeCell ref="A1:C1"/>
    <mergeCell ref="A2:C2"/>
    <mergeCell ref="A3:C3"/>
    <mergeCell ref="A4:C4"/>
    <mergeCell ref="A11:C11"/>
    <mergeCell ref="A17:C17"/>
  </mergeCells>
  <pageMargins left="0.3" right="0.16" top="0.17" bottom="0.17" header="0.17" footer="0.17"/>
  <pageSetup paperSize="9" scale="7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E20"/>
  <sheetViews>
    <sheetView view="pageLayout" zoomScale="60" zoomScaleNormal="100" zoomScalePageLayoutView="60" workbookViewId="0">
      <selection activeCell="E17" sqref="E17"/>
    </sheetView>
  </sheetViews>
  <sheetFormatPr defaultRowHeight="14.25" x14ac:dyDescent="0.25"/>
  <cols>
    <col min="1" max="1" width="10.140625" style="66" customWidth="1"/>
    <col min="2" max="2" width="33.28515625" style="4" customWidth="1"/>
    <col min="3" max="3" width="21.85546875" style="24" customWidth="1"/>
    <col min="4" max="4" width="21.140625" style="24" bestFit="1" customWidth="1"/>
    <col min="5" max="5" width="23.7109375" style="24" customWidth="1"/>
    <col min="6" max="16384" width="9.140625" style="4"/>
  </cols>
  <sheetData>
    <row r="2" spans="1:5" ht="15.75" x14ac:dyDescent="0.25">
      <c r="B2" s="159" t="s">
        <v>20</v>
      </c>
      <c r="C2" s="159"/>
      <c r="D2" s="159"/>
      <c r="E2" s="159"/>
    </row>
    <row r="3" spans="1:5" ht="15.75" x14ac:dyDescent="0.25">
      <c r="B3" s="160" t="s">
        <v>21</v>
      </c>
      <c r="C3" s="160"/>
      <c r="D3" s="160"/>
      <c r="E3" s="160"/>
    </row>
    <row r="4" spans="1:5" ht="15.75" x14ac:dyDescent="0.25">
      <c r="B4" s="160" t="s">
        <v>170</v>
      </c>
      <c r="C4" s="160"/>
      <c r="D4" s="160"/>
      <c r="E4" s="160"/>
    </row>
    <row r="5" spans="1:5" ht="15.75" x14ac:dyDescent="0.25">
      <c r="A5" s="186" t="s">
        <v>169</v>
      </c>
      <c r="B5" s="186"/>
      <c r="C5" s="186"/>
      <c r="D5" s="186"/>
      <c r="E5" s="186"/>
    </row>
    <row r="6" spans="1:5" x14ac:dyDescent="0.25">
      <c r="A6" s="185"/>
      <c r="B6" s="185"/>
      <c r="C6" s="185"/>
      <c r="D6" s="185"/>
      <c r="E6" s="185"/>
    </row>
    <row r="7" spans="1:5" ht="15.75" x14ac:dyDescent="0.25">
      <c r="A7" s="26" t="s">
        <v>160</v>
      </c>
      <c r="B7" s="160" t="s">
        <v>23</v>
      </c>
      <c r="C7" s="184" t="s">
        <v>358</v>
      </c>
      <c r="D7" s="184"/>
      <c r="E7" s="25"/>
    </row>
    <row r="8" spans="1:5" ht="31.5" x14ac:dyDescent="0.25">
      <c r="A8" s="26"/>
      <c r="B8" s="160"/>
      <c r="C8" s="48" t="s">
        <v>65</v>
      </c>
      <c r="D8" s="48" t="s">
        <v>66</v>
      </c>
      <c r="E8" s="80" t="s">
        <v>318</v>
      </c>
    </row>
    <row r="9" spans="1:5" x14ac:dyDescent="0.25">
      <c r="A9" s="66">
        <v>1</v>
      </c>
      <c r="B9" s="4" t="s">
        <v>55</v>
      </c>
      <c r="C9" s="24">
        <v>3662936.23</v>
      </c>
      <c r="D9" s="24">
        <v>1916899770</v>
      </c>
      <c r="E9" s="24">
        <v>16768996</v>
      </c>
    </row>
    <row r="10" spans="1:5" x14ac:dyDescent="0.25">
      <c r="A10" s="66">
        <v>2</v>
      </c>
      <c r="B10" s="4" t="s">
        <v>56</v>
      </c>
      <c r="C10" s="24">
        <v>1222456210.52</v>
      </c>
      <c r="E10" s="24">
        <v>1228117405</v>
      </c>
    </row>
    <row r="11" spans="1:5" x14ac:dyDescent="0.25">
      <c r="A11" s="66">
        <v>3</v>
      </c>
      <c r="B11" s="4" t="s">
        <v>57</v>
      </c>
      <c r="C11" s="24">
        <v>6208684.6100000003</v>
      </c>
      <c r="E11" s="24">
        <v>29789116</v>
      </c>
    </row>
    <row r="12" spans="1:5" x14ac:dyDescent="0.25">
      <c r="A12" s="66">
        <v>4</v>
      </c>
      <c r="B12" s="4" t="s">
        <v>68</v>
      </c>
      <c r="C12" s="24">
        <v>21198380.899999999</v>
      </c>
      <c r="E12" s="24">
        <v>34495640</v>
      </c>
    </row>
    <row r="13" spans="1:5" x14ac:dyDescent="0.25">
      <c r="A13" s="66">
        <v>5</v>
      </c>
      <c r="B13" s="4" t="s">
        <v>58</v>
      </c>
      <c r="C13" s="24">
        <v>43455222.359999999</v>
      </c>
      <c r="E13" s="10">
        <v>0</v>
      </c>
    </row>
    <row r="14" spans="1:5" x14ac:dyDescent="0.25">
      <c r="A14" s="66">
        <v>6</v>
      </c>
      <c r="B14" s="4" t="s">
        <v>59</v>
      </c>
      <c r="C14" s="24">
        <v>61612136.020000003</v>
      </c>
      <c r="E14" s="24">
        <v>128853811</v>
      </c>
    </row>
    <row r="15" spans="1:5" x14ac:dyDescent="0.25">
      <c r="A15" s="66">
        <v>7</v>
      </c>
      <c r="B15" s="4" t="s">
        <v>60</v>
      </c>
      <c r="C15" s="24">
        <v>72039333.689999998</v>
      </c>
      <c r="E15" s="24">
        <v>12666390</v>
      </c>
    </row>
    <row r="16" spans="1:5" x14ac:dyDescent="0.25">
      <c r="A16" s="66">
        <v>8</v>
      </c>
      <c r="B16" s="4" t="s">
        <v>61</v>
      </c>
      <c r="C16" s="24">
        <v>1846661.57</v>
      </c>
      <c r="E16" s="10">
        <v>0</v>
      </c>
    </row>
    <row r="17" spans="1:5" x14ac:dyDescent="0.25">
      <c r="A17" s="66">
        <v>9</v>
      </c>
      <c r="B17" s="4" t="s">
        <v>62</v>
      </c>
      <c r="C17" s="10">
        <v>0</v>
      </c>
      <c r="E17" s="24">
        <v>17137637</v>
      </c>
    </row>
    <row r="18" spans="1:5" x14ac:dyDescent="0.25">
      <c r="A18" s="66">
        <v>10</v>
      </c>
      <c r="B18" s="4" t="s">
        <v>63</v>
      </c>
      <c r="C18" s="10">
        <v>0</v>
      </c>
      <c r="E18" s="24">
        <v>24801278</v>
      </c>
    </row>
    <row r="19" spans="1:5" x14ac:dyDescent="0.25">
      <c r="C19" s="10"/>
    </row>
    <row r="20" spans="1:5" ht="15.75" x14ac:dyDescent="0.25">
      <c r="B20" s="16" t="s">
        <v>64</v>
      </c>
      <c r="C20" s="25">
        <v>1377479565.9000001</v>
      </c>
      <c r="D20" s="25">
        <v>1916899770</v>
      </c>
      <c r="E20" s="25">
        <v>1492630273</v>
      </c>
    </row>
  </sheetData>
  <mergeCells count="7">
    <mergeCell ref="C7:D7"/>
    <mergeCell ref="B7:B8"/>
    <mergeCell ref="B2:E2"/>
    <mergeCell ref="B3:E3"/>
    <mergeCell ref="B4:E4"/>
    <mergeCell ref="A6:E6"/>
    <mergeCell ref="A5:E5"/>
  </mergeCells>
  <pageMargins left="0.3" right="0.16" top="0.17" bottom="0.17" header="0.17" footer="0.17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</vt:i4>
      </vt:variant>
    </vt:vector>
  </HeadingPairs>
  <TitlesOfParts>
    <vt:vector size="30" baseType="lpstr">
      <vt:lpstr>Sheet5</vt:lpstr>
      <vt:lpstr>Sheet1</vt:lpstr>
      <vt:lpstr>SFPE</vt:lpstr>
      <vt:lpstr>SFPO</vt:lpstr>
      <vt:lpstr>SCAE</vt:lpstr>
      <vt:lpstr>SCF</vt:lpstr>
      <vt:lpstr>SCBA</vt:lpstr>
      <vt:lpstr>SRNS</vt:lpstr>
      <vt:lpstr>1A</vt:lpstr>
      <vt:lpstr>1B</vt:lpstr>
      <vt:lpstr>2A</vt:lpstr>
      <vt:lpstr>2B</vt:lpstr>
      <vt:lpstr>3</vt:lpstr>
      <vt:lpstr>4</vt:lpstr>
      <vt:lpstr>5</vt:lpstr>
      <vt:lpstr>6</vt:lpstr>
      <vt:lpstr>6B</vt:lpstr>
      <vt:lpstr>7</vt:lpstr>
      <vt:lpstr>8</vt:lpstr>
      <vt:lpstr>9</vt:lpstr>
      <vt:lpstr>10A</vt:lpstr>
      <vt:lpstr>10B</vt:lpstr>
      <vt:lpstr>11</vt:lpstr>
      <vt:lpstr>12</vt:lpstr>
      <vt:lpstr>Sheet2</vt:lpstr>
      <vt:lpstr>Sheet3</vt:lpstr>
      <vt:lpstr>Sheet4</vt:lpstr>
      <vt:lpstr>'11'!Print_Area</vt:lpstr>
      <vt:lpstr>SCBA!Print_Area</vt:lpstr>
      <vt:lpstr>SRNS!Print_Area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 6</dc:creator>
  <cp:lastModifiedBy>GOF PC</cp:lastModifiedBy>
  <cp:lastPrinted>2022-02-16T16:43:44Z</cp:lastPrinted>
  <dcterms:created xsi:type="dcterms:W3CDTF">2021-05-03T08:10:44Z</dcterms:created>
  <dcterms:modified xsi:type="dcterms:W3CDTF">2022-08-31T12:55:59Z</dcterms:modified>
</cp:coreProperties>
</file>