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GOF PC\Documents\AUDITOR 333333333\FINANCIAL STATEMENTS\LGAs\2021 FINANCIAL STATEMENT\ALL LGA 2021 FS MANUSCRIPT &amp; PRINT\ALL 21 LGA FS FOR 2021\PRINT\SENT\"/>
    </mc:Choice>
  </mc:AlternateContent>
  <xr:revisionPtr revIDLastSave="0" documentId="13_ncr:1_{17B53349-B2B4-44C6-89D7-7E7C8A2EA515}" xr6:coauthVersionLast="47" xr6:coauthVersionMax="47" xr10:uidLastSave="{00000000-0000-0000-0000-000000000000}"/>
  <bookViews>
    <workbookView xWindow="-120" yWindow="-120" windowWidth="20730" windowHeight="11160" tabRatio="960" firstSheet="1" activeTab="1" xr2:uid="{00000000-000D-0000-FFFF-FFFF00000000}"/>
  </bookViews>
  <sheets>
    <sheet name="Stat of Fin Performance 1" sheetId="69" state="hidden" r:id="rId1"/>
    <sheet name="Sheet6" sheetId="134" r:id="rId2"/>
    <sheet name="Sheet1" sheetId="130" r:id="rId3"/>
    <sheet name="SOFPe" sheetId="68" r:id="rId4"/>
    <sheet name="SOFPo" sheetId="51" r:id="rId5"/>
    <sheet name="SoCAEq" sheetId="53" r:id="rId6"/>
    <sheet name="SofCf" sheetId="75" r:id="rId7"/>
    <sheet name="SCBA" sheetId="101" r:id="rId8"/>
    <sheet name="Rec o cf" sheetId="107" r:id="rId9"/>
    <sheet name="1- 5 Gen Inf about Reporting En" sheetId="111" state="hidden" r:id="rId10"/>
    <sheet name="6 - 8 Significant Acting Polici" sheetId="112" state="hidden" r:id="rId11"/>
    <sheet name="N1" sheetId="104" r:id="rId12"/>
    <sheet name="1a" sheetId="50" r:id="rId13"/>
    <sheet name="N2" sheetId="49" r:id="rId14"/>
    <sheet name="N2a" sheetId="103" r:id="rId15"/>
    <sheet name="N3" sheetId="48" r:id="rId16"/>
    <sheet name="Note 12" sheetId="110" state="hidden" r:id="rId17"/>
    <sheet name="Note12a" sheetId="47" state="hidden" r:id="rId18"/>
    <sheet name="Note13" sheetId="44" state="hidden" r:id="rId19"/>
    <sheet name="Note14" sheetId="92" state="hidden" r:id="rId20"/>
    <sheet name="N3b" sheetId="126" r:id="rId21"/>
    <sheet name="N4a" sheetId="41" r:id="rId22"/>
    <sheet name="N4b" sheetId="128" r:id="rId23"/>
    <sheet name="N4c" sheetId="127" r:id="rId24"/>
    <sheet name="N5" sheetId="40" r:id="rId25"/>
    <sheet name="Note17" sheetId="39" state="hidden" r:id="rId26"/>
    <sheet name="N6" sheetId="121" r:id="rId27"/>
    <sheet name="N7" sheetId="21" r:id="rId28"/>
    <sheet name="N8a" sheetId="32" r:id="rId29"/>
    <sheet name="N9" sheetId="97" r:id="rId30"/>
    <sheet name="N10a" sheetId="115" r:id="rId31"/>
    <sheet name="N10b" sheetId="129" r:id="rId32"/>
    <sheet name="N11" sheetId="91" r:id="rId33"/>
    <sheet name="N12a" sheetId="122" r:id="rId34"/>
    <sheet name="Sheet3" sheetId="131" r:id="rId35"/>
    <sheet name="Sheet4" sheetId="132" r:id="rId36"/>
    <sheet name="Sheet5" sheetId="133" r:id="rId37"/>
    <sheet name="Note20" sheetId="29" state="hidden" r:id="rId38"/>
    <sheet name="Note20 (b)" sheetId="118" state="hidden" r:id="rId39"/>
    <sheet name="Note 21" sheetId="25" state="hidden" r:id="rId40"/>
    <sheet name="Note22" sheetId="100" state="hidden" r:id="rId41"/>
    <sheet name="N12" sheetId="123" state="hidden" r:id="rId42"/>
    <sheet name="N19 (3)" sheetId="124" state="hidden" r:id="rId43"/>
    <sheet name="Sheet2" sheetId="113" state="hidden" r:id="rId44"/>
    <sheet name="Note 24" sheetId="19" state="hidden" r:id="rId45"/>
    <sheet name="Note 25" sheetId="17" state="hidden" r:id="rId46"/>
    <sheet name="Note 25 b" sheetId="119" state="hidden" r:id="rId47"/>
    <sheet name="Note 25c" sheetId="116" state="hidden" r:id="rId48"/>
    <sheet name="Note 26" sheetId="16" state="hidden" r:id="rId49"/>
    <sheet name="Note 27" sheetId="15" state="hidden" r:id="rId50"/>
    <sheet name="Note 28" sheetId="10" state="hidden" r:id="rId51"/>
    <sheet name="Note 28a" sheetId="89" state="hidden" r:id="rId52"/>
    <sheet name="Note 28 b" sheetId="90" state="hidden" r:id="rId53"/>
    <sheet name="Note 25a (2)" sheetId="125" state="hidden" r:id="rId54"/>
  </sheets>
  <definedNames>
    <definedName name="_xlnm.Print_Area" localSheetId="9">'1- 5 Gen Inf about Reporting En'!$A$1:$C$53</definedName>
    <definedName name="_xlnm.Print_Area" localSheetId="12">'1a'!$A$1:$I$20</definedName>
    <definedName name="_xlnm.Print_Area" localSheetId="10">'6 - 8 Significant Acting Polici'!$A$1:$C$171</definedName>
    <definedName name="_xlnm.Print_Area" localSheetId="11">'N1'!$A$1:$F$20</definedName>
    <definedName name="_xlnm.Print_Area" localSheetId="30">N10a!$A$1:$D$11</definedName>
    <definedName name="_xlnm.Print_Area" localSheetId="31">N10b!$A$1:$D$10</definedName>
    <definedName name="_xlnm.Print_Area" localSheetId="32">'N11'!$A$1:$D$13</definedName>
    <definedName name="_xlnm.Print_Area" localSheetId="41">'N12'!$A$1:$D$16</definedName>
    <definedName name="_xlnm.Print_Area" localSheetId="33">N12a!$A$1:$C$14</definedName>
    <definedName name="_xlnm.Print_Area" localSheetId="42">'N19 (3)'!$A$1:$D$17</definedName>
    <definedName name="_xlnm.Print_Area" localSheetId="13">'N2'!$A$1:$F$10</definedName>
    <definedName name="_xlnm.Print_Area" localSheetId="14">N2a!$A$1:$D$19</definedName>
    <definedName name="_xlnm.Print_Area" localSheetId="15">'N3'!$A$1:$E$14</definedName>
    <definedName name="_xlnm.Print_Area" localSheetId="20">N3b!$A$1:$D$28</definedName>
    <definedName name="_xlnm.Print_Area" localSheetId="22">N4b!$A$1:$B$20</definedName>
    <definedName name="_xlnm.Print_Area" localSheetId="23">N4c!$A$1:$D$24</definedName>
    <definedName name="_xlnm.Print_Area" localSheetId="26">'N6'!$A$1:$F$35</definedName>
    <definedName name="_xlnm.Print_Area" localSheetId="27">'N7'!$A$1:$K$35</definedName>
    <definedName name="_xlnm.Print_Area" localSheetId="28">N8a!$A$1:$F$16</definedName>
    <definedName name="_xlnm.Print_Area" localSheetId="29">'N9'!$A$1:$D$13</definedName>
    <definedName name="_xlnm.Print_Area" localSheetId="39">'Note 21'!$A$1:$D$11</definedName>
    <definedName name="_xlnm.Print_Area" localSheetId="44">'Note 24'!$A$1:$D$10</definedName>
    <definedName name="_xlnm.Print_Area" localSheetId="45">'Note 25'!$A$1:$D$14</definedName>
    <definedName name="_xlnm.Print_Area" localSheetId="46">'Note 25 b'!$A$1:$D$13</definedName>
    <definedName name="_xlnm.Print_Area" localSheetId="53">'Note 25a (2)'!$A$1:$D$14</definedName>
    <definedName name="_xlnm.Print_Area" localSheetId="47">'Note 25c'!$A$1:$D$14</definedName>
    <definedName name="_xlnm.Print_Area" localSheetId="48">'Note 26'!$A$1:$D$11</definedName>
    <definedName name="_xlnm.Print_Area" localSheetId="49">'Note 27'!$A$1:$D$13</definedName>
    <definedName name="_xlnm.Print_Area" localSheetId="50">'Note 28'!$A$1:$D$12</definedName>
    <definedName name="_xlnm.Print_Area" localSheetId="52">'Note 28 b'!$A$1:$G$23</definedName>
    <definedName name="_xlnm.Print_Area" localSheetId="51">'Note 28a'!$A$1:$F$19</definedName>
    <definedName name="_xlnm.Print_Area" localSheetId="25">Note17!$A$1:$F$440</definedName>
    <definedName name="_xlnm.Print_Area" localSheetId="37">Note20!$A$1:$K$11</definedName>
    <definedName name="_xlnm.Print_Area" localSheetId="38">'Note20 (b)'!$A$1:$D$11</definedName>
    <definedName name="_xlnm.Print_Area" localSheetId="40">Note22!$A$1:$G$20</definedName>
    <definedName name="_xlnm.Print_Area" localSheetId="8">'Rec o cf'!$A$1:$C$27</definedName>
    <definedName name="_xlnm.Print_Area" localSheetId="7">SCBA!$A$1:$I$45</definedName>
    <definedName name="_xlnm.Print_Area" localSheetId="5">SoCAEq!$A$1:$F$23</definedName>
    <definedName name="_xlnm.Print_Area" localSheetId="6">SofCf!$A$1:$D$52</definedName>
    <definedName name="_xlnm.Print_Area" localSheetId="4">SOFPo!$A$1:$F$48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5" i="21" l="1"/>
  <c r="D15" i="21"/>
  <c r="E15" i="21"/>
  <c r="F15" i="21"/>
  <c r="G15" i="21"/>
  <c r="H15" i="21"/>
  <c r="I15" i="21"/>
  <c r="J15" i="21"/>
  <c r="K10" i="21"/>
  <c r="K15" i="21" s="1"/>
  <c r="C22" i="127"/>
  <c r="E22" i="127"/>
  <c r="B22" i="127"/>
  <c r="A2" i="107"/>
  <c r="C9" i="107"/>
  <c r="C10" i="107"/>
  <c r="C14" i="107"/>
  <c r="C16" i="107" s="1"/>
  <c r="C15" i="107"/>
  <c r="C23" i="107"/>
  <c r="D10" i="129"/>
  <c r="C9" i="129"/>
  <c r="C10" i="129"/>
  <c r="G9" i="40"/>
  <c r="D19" i="50"/>
  <c r="E19" i="50"/>
  <c r="F19" i="50"/>
  <c r="G19" i="50"/>
  <c r="H19" i="50"/>
  <c r="I18" i="50"/>
  <c r="D20" i="104"/>
  <c r="E10" i="104"/>
  <c r="E11" i="104"/>
  <c r="E12" i="104"/>
  <c r="E13" i="104"/>
  <c r="E14" i="104"/>
  <c r="E15" i="104"/>
  <c r="E16" i="104"/>
  <c r="E17" i="104"/>
  <c r="E18" i="104"/>
  <c r="E19" i="104"/>
  <c r="E9" i="104"/>
  <c r="D35" i="51"/>
  <c r="E20" i="104" l="1"/>
  <c r="C5" i="51"/>
  <c r="I31" i="101" l="1"/>
  <c r="D6" i="53" l="1"/>
  <c r="C6" i="53"/>
  <c r="D11" i="115" l="1"/>
  <c r="D16" i="123"/>
  <c r="C16" i="123"/>
  <c r="D13" i="122"/>
  <c r="E8" i="32"/>
  <c r="K16" i="21"/>
  <c r="K17" i="21"/>
  <c r="K19" i="21"/>
  <c r="K20" i="21"/>
  <c r="K13" i="21"/>
  <c r="K11" i="21"/>
  <c r="K12" i="21"/>
  <c r="D22" i="41"/>
  <c r="E22" i="41"/>
  <c r="F22" i="41"/>
  <c r="G22" i="41"/>
  <c r="H22" i="41"/>
  <c r="C22" i="41"/>
  <c r="D12" i="41"/>
  <c r="F12" i="41"/>
  <c r="H12" i="41"/>
  <c r="E9" i="41"/>
  <c r="D25" i="126"/>
  <c r="C25" i="126"/>
  <c r="E9" i="48"/>
  <c r="E10" i="48"/>
  <c r="E8" i="48"/>
  <c r="C19" i="103"/>
  <c r="C20" i="104"/>
  <c r="I8" i="101"/>
  <c r="G16" i="101"/>
  <c r="D39" i="75"/>
  <c r="D32" i="75"/>
  <c r="D22" i="75"/>
  <c r="D41" i="75" s="1"/>
  <c r="F11" i="51"/>
  <c r="F21" i="68"/>
  <c r="F13" i="68"/>
  <c r="D12" i="125"/>
  <c r="C12" i="125"/>
  <c r="D17" i="124"/>
  <c r="E11" i="48" l="1"/>
  <c r="F23" i="68"/>
  <c r="F25" i="68" s="1"/>
  <c r="F26" i="68" s="1"/>
  <c r="F27" i="68" s="1"/>
  <c r="C10" i="115"/>
  <c r="C11" i="115" s="1"/>
  <c r="G12" i="41"/>
  <c r="G25" i="41" s="1"/>
  <c r="F25" i="41"/>
  <c r="D25" i="41"/>
  <c r="H25" i="41"/>
  <c r="E12" i="41"/>
  <c r="E25" i="41" s="1"/>
  <c r="C19" i="50"/>
  <c r="C43" i="75" l="1"/>
  <c r="E5" i="51"/>
  <c r="D11" i="119" l="1"/>
  <c r="A46" i="51"/>
  <c r="A21" i="53" s="1"/>
  <c r="A50" i="75" s="1"/>
  <c r="A43" i="101" s="1"/>
  <c r="A47" i="51" l="1"/>
  <c r="A22" i="53" s="1"/>
  <c r="A51" i="75" s="1"/>
  <c r="A44" i="101" s="1"/>
  <c r="A20" i="53"/>
  <c r="A49" i="75" s="1"/>
  <c r="A42" i="101" s="1"/>
  <c r="C12" i="116" l="1"/>
  <c r="D12" i="17" l="1"/>
  <c r="F12" i="40" l="1"/>
  <c r="D12" i="40"/>
  <c r="E12" i="40"/>
  <c r="C8" i="119" l="1"/>
  <c r="C7" i="119" l="1"/>
  <c r="C11" i="119" s="1"/>
  <c r="E10" i="119" l="1"/>
  <c r="C7" i="104" l="1"/>
  <c r="C6" i="49" s="1"/>
  <c r="C6" i="48" s="1"/>
  <c r="C6" i="110" s="1"/>
  <c r="D9" i="118" l="1"/>
  <c r="C9" i="118"/>
  <c r="E9" i="110"/>
  <c r="I7" i="50"/>
  <c r="D19" i="103" l="1"/>
  <c r="F6" i="44"/>
  <c r="F6" i="92" s="1"/>
  <c r="C6" i="44"/>
  <c r="C6" i="92" s="1"/>
  <c r="G22" i="101"/>
  <c r="G21" i="101"/>
  <c r="I21" i="101" s="1"/>
  <c r="I22" i="101"/>
  <c r="D12" i="116" l="1"/>
  <c r="E14" i="51"/>
  <c r="F18" i="51" s="1"/>
  <c r="E11" i="32"/>
  <c r="E10" i="32"/>
  <c r="E9" i="32"/>
  <c r="C13" i="32"/>
  <c r="E14" i="90"/>
  <c r="D10" i="16"/>
  <c r="C10" i="16"/>
  <c r="B15" i="21"/>
  <c r="A30" i="21"/>
  <c r="A19" i="21"/>
  <c r="A27" i="21" s="1"/>
  <c r="F10" i="100"/>
  <c r="E10" i="100"/>
  <c r="C10" i="100"/>
  <c r="A2" i="51" l="1"/>
  <c r="A2" i="53" s="1"/>
  <c r="A2" i="75" s="1"/>
  <c r="G10" i="40"/>
  <c r="C6" i="41"/>
  <c r="C6" i="40" s="1"/>
  <c r="E10" i="44"/>
  <c r="E9" i="44"/>
  <c r="E8" i="44"/>
  <c r="E15" i="110"/>
  <c r="E13" i="110"/>
  <c r="E12" i="110"/>
  <c r="E11" i="110"/>
  <c r="E10" i="110"/>
  <c r="E8" i="110"/>
  <c r="C11" i="48"/>
  <c r="K21" i="21" l="1"/>
  <c r="A2" i="101"/>
  <c r="A2" i="111" s="1"/>
  <c r="A2" i="112" s="1"/>
  <c r="C6" i="121"/>
  <c r="D6" i="25"/>
  <c r="D5" i="118" s="1"/>
  <c r="C6" i="39"/>
  <c r="C6" i="32" s="1"/>
  <c r="F10" i="92"/>
  <c r="E10" i="92"/>
  <c r="D10" i="92"/>
  <c r="C10" i="92"/>
  <c r="A2" i="104" l="1"/>
  <c r="A2" i="50" s="1"/>
  <c r="A2" i="49" s="1"/>
  <c r="A2" i="103" s="1"/>
  <c r="C6" i="25"/>
  <c r="D6" i="19"/>
  <c r="E20" i="101"/>
  <c r="A2" i="127" l="1"/>
  <c r="A2" i="128"/>
  <c r="A2" i="48"/>
  <c r="A2" i="110" s="1"/>
  <c r="A2" i="47" s="1"/>
  <c r="A2" i="44" s="1"/>
  <c r="A2" i="92" s="1"/>
  <c r="A2" i="41" s="1"/>
  <c r="A2" i="40" s="1"/>
  <c r="A2" i="122" s="1"/>
  <c r="A2" i="126"/>
  <c r="F6" i="53"/>
  <c r="F40" i="51"/>
  <c r="G20" i="101"/>
  <c r="C6" i="19"/>
  <c r="C5" i="118"/>
  <c r="D6" i="16"/>
  <c r="D6" i="15" s="1"/>
  <c r="D6" i="10" s="1"/>
  <c r="F6" i="89" s="1"/>
  <c r="A1" i="75"/>
  <c r="A1" i="107" s="1"/>
  <c r="A1" i="101" s="1"/>
  <c r="A1" i="111" s="1"/>
  <c r="A1" i="112" s="1"/>
  <c r="A1" i="104" s="1"/>
  <c r="A1" i="50" s="1"/>
  <c r="A1" i="49" s="1"/>
  <c r="A1" i="103" s="1"/>
  <c r="A1" i="51"/>
  <c r="A1" i="53" s="1"/>
  <c r="A1" i="128" l="1"/>
  <c r="A1" i="127"/>
  <c r="A2" i="121"/>
  <c r="A2" i="39"/>
  <c r="A2" i="32" s="1"/>
  <c r="A2" i="124" s="1"/>
  <c r="A1" i="48"/>
  <c r="A1" i="110" s="1"/>
  <c r="A1" i="47" s="1"/>
  <c r="A1" i="44" s="1"/>
  <c r="A1" i="92" s="1"/>
  <c r="A1" i="41" s="1"/>
  <c r="A1" i="40" s="1"/>
  <c r="A1" i="121" s="1"/>
  <c r="A1" i="126"/>
  <c r="C6" i="16"/>
  <c r="C6" i="15" s="1"/>
  <c r="C6" i="10" s="1"/>
  <c r="C6" i="89" s="1"/>
  <c r="C14" i="51"/>
  <c r="A2" i="123" l="1"/>
  <c r="A2" i="97"/>
  <c r="A2" i="29" s="1"/>
  <c r="A2" i="118" s="1"/>
  <c r="A1" i="39"/>
  <c r="A1" i="32" s="1"/>
  <c r="A1" i="97" s="1"/>
  <c r="A1" i="29" s="1"/>
  <c r="A1" i="118" s="1"/>
  <c r="A1" i="122"/>
  <c r="E23" i="101"/>
  <c r="A1" i="123" l="1"/>
  <c r="A1" i="124"/>
  <c r="A2" i="25"/>
  <c r="A2" i="100" s="1"/>
  <c r="A2" i="21" s="1"/>
  <c r="A2" i="19" s="1"/>
  <c r="A1" i="25"/>
  <c r="A1" i="100" s="1"/>
  <c r="A1" i="21" s="1"/>
  <c r="A1" i="19" s="1"/>
  <c r="A1" i="125" l="1"/>
  <c r="A1" i="129"/>
  <c r="A2" i="125"/>
  <c r="A2" i="129"/>
  <c r="A2" i="115"/>
  <c r="A2" i="17"/>
  <c r="A2" i="16" s="1"/>
  <c r="A2" i="15" s="1"/>
  <c r="A2" i="10" s="1"/>
  <c r="A2" i="89" s="1"/>
  <c r="A2" i="90" s="1"/>
  <c r="A2" i="91" s="1"/>
  <c r="A2" i="119"/>
  <c r="A2" i="116"/>
  <c r="A1" i="116"/>
  <c r="A1" i="115"/>
  <c r="A1" i="17"/>
  <c r="A1" i="16" s="1"/>
  <c r="A1" i="15" s="1"/>
  <c r="A1" i="10" s="1"/>
  <c r="A1" i="89" s="1"/>
  <c r="A1" i="90" s="1"/>
  <c r="A1" i="91" s="1"/>
  <c r="A1" i="119"/>
  <c r="E21" i="113"/>
  <c r="C21" i="113"/>
  <c r="B21" i="113"/>
  <c r="E9" i="113"/>
  <c r="E12" i="113" s="1"/>
  <c r="D9" i="113"/>
  <c r="D17" i="113" s="1"/>
  <c r="D21" i="113" s="1"/>
  <c r="C9" i="113"/>
  <c r="C12" i="113" s="1"/>
  <c r="B9" i="113"/>
  <c r="F8" i="113"/>
  <c r="F7" i="113"/>
  <c r="F6" i="113"/>
  <c r="F5" i="113"/>
  <c r="F4" i="113"/>
  <c r="F3" i="113"/>
  <c r="D12" i="113" l="1"/>
  <c r="F9" i="113"/>
  <c r="G10" i="113" s="1"/>
  <c r="C32" i="75"/>
  <c r="G37" i="101"/>
  <c r="E37" i="101"/>
  <c r="F37" i="101"/>
  <c r="E24" i="101"/>
  <c r="I37" i="101" l="1"/>
  <c r="E17" i="110"/>
  <c r="D17" i="110"/>
  <c r="C17" i="110"/>
  <c r="G315" i="39" l="1"/>
  <c r="F10" i="49" l="1"/>
  <c r="D10" i="49"/>
  <c r="E10" i="49" l="1"/>
  <c r="C10" i="49"/>
  <c r="D9" i="19" l="1"/>
  <c r="F20" i="51" s="1"/>
  <c r="F35" i="51" s="1"/>
  <c r="J9" i="29" l="1"/>
  <c r="I9" i="29"/>
  <c r="K7" i="29"/>
  <c r="K6" i="29"/>
  <c r="C16" i="100"/>
  <c r="C18" i="100" s="1"/>
  <c r="F14" i="100"/>
  <c r="G14" i="100" s="1"/>
  <c r="A14" i="100"/>
  <c r="F13" i="100"/>
  <c r="G13" i="100" s="1"/>
  <c r="G8" i="100"/>
  <c r="K9" i="29" l="1"/>
  <c r="D11" i="51" s="1"/>
  <c r="G16" i="100"/>
  <c r="G18" i="100" s="1"/>
  <c r="F16" i="100"/>
  <c r="F18" i="100" s="1"/>
  <c r="C15" i="51" s="1"/>
  <c r="D17" i="89" l="1"/>
  <c r="E9" i="89"/>
  <c r="E10" i="89"/>
  <c r="E11" i="89"/>
  <c r="E12" i="89"/>
  <c r="E13" i="89"/>
  <c r="E14" i="89"/>
  <c r="E15" i="89"/>
  <c r="E8" i="89"/>
  <c r="E17" i="89" l="1"/>
  <c r="C7" i="10" s="1"/>
  <c r="F13" i="32" l="1"/>
  <c r="D13" i="32"/>
  <c r="G10" i="90"/>
  <c r="G14" i="90"/>
  <c r="C18" i="90"/>
  <c r="D18" i="90"/>
  <c r="A8" i="90"/>
  <c r="A9" i="90" s="1"/>
  <c r="A10" i="90" s="1"/>
  <c r="A11" i="90" s="1"/>
  <c r="A12" i="90" s="1"/>
  <c r="A13" i="90" s="1"/>
  <c r="A14" i="90" s="1"/>
  <c r="A15" i="90" s="1"/>
  <c r="A16" i="90" s="1"/>
  <c r="F17" i="89"/>
  <c r="D7" i="10" s="1"/>
  <c r="D10" i="10" s="1"/>
  <c r="C17" i="89"/>
  <c r="E16" i="90"/>
  <c r="G16" i="90" s="1"/>
  <c r="E15" i="90"/>
  <c r="G15" i="90" s="1"/>
  <c r="E13" i="90"/>
  <c r="G13" i="90" s="1"/>
  <c r="E12" i="90"/>
  <c r="G12" i="90" s="1"/>
  <c r="E11" i="90"/>
  <c r="G11" i="90" s="1"/>
  <c r="E9" i="90"/>
  <c r="G9" i="90" s="1"/>
  <c r="E8" i="90"/>
  <c r="G8" i="90" s="1"/>
  <c r="E7" i="90"/>
  <c r="G7" i="90" s="1"/>
  <c r="C10" i="15"/>
  <c r="F27" i="51"/>
  <c r="E30" i="51" l="1"/>
  <c r="F31" i="51" s="1"/>
  <c r="F33" i="51"/>
  <c r="G18" i="90"/>
  <c r="G21" i="90" s="1"/>
  <c r="C8" i="10" s="1"/>
  <c r="C10" i="10" s="1"/>
  <c r="E18" i="90"/>
  <c r="H12" i="40"/>
  <c r="C12" i="41"/>
  <c r="C25" i="41" s="1"/>
  <c r="F12" i="44"/>
  <c r="E12" i="44"/>
  <c r="D12" i="44"/>
  <c r="C12" i="44"/>
  <c r="C30" i="51" l="1"/>
  <c r="D31" i="51" s="1"/>
  <c r="E10" i="10"/>
  <c r="H20" i="101"/>
  <c r="C12" i="75"/>
  <c r="E11" i="68"/>
  <c r="H23" i="101" l="1"/>
  <c r="I20" i="101"/>
  <c r="I17" i="50" l="1"/>
  <c r="I16" i="50"/>
  <c r="I15" i="50"/>
  <c r="I14" i="50"/>
  <c r="I13" i="50"/>
  <c r="I12" i="50"/>
  <c r="I11" i="50"/>
  <c r="I10" i="50"/>
  <c r="I9" i="50"/>
  <c r="I8" i="50"/>
  <c r="I19" i="50" l="1"/>
  <c r="C14" i="75" l="1"/>
  <c r="E13" i="68"/>
  <c r="H24" i="101" l="1"/>
  <c r="E19" i="69"/>
  <c r="E25" i="69"/>
  <c r="E27" i="69" l="1"/>
  <c r="D18" i="51" l="1"/>
  <c r="D20" i="51" s="1"/>
  <c r="C39" i="75"/>
  <c r="G12" i="40"/>
  <c r="D27" i="51" l="1"/>
  <c r="D33" i="51" s="1"/>
  <c r="C12" i="40"/>
  <c r="C22" i="75" l="1"/>
  <c r="C23" i="75" s="1"/>
  <c r="C41" i="75" s="1"/>
  <c r="C22" i="107" s="1"/>
  <c r="F23" i="101"/>
  <c r="F24" i="101" s="1"/>
  <c r="G23" i="101"/>
  <c r="E21" i="68" l="1"/>
  <c r="E23" i="68" s="1"/>
  <c r="G24" i="101"/>
  <c r="I23" i="101"/>
  <c r="I24" i="101" s="1"/>
  <c r="E25" i="68" l="1"/>
  <c r="E26" i="68" s="1"/>
  <c r="E27" i="68" l="1"/>
  <c r="C39" i="51"/>
  <c r="C38" i="51" l="1"/>
  <c r="D13" i="53"/>
  <c r="F13" i="53" l="1"/>
  <c r="D15" i="53"/>
  <c r="C14" i="53"/>
  <c r="C10" i="91"/>
  <c r="D11" i="91" s="1"/>
  <c r="D13" i="91" s="1"/>
  <c r="D40" i="51"/>
  <c r="F14" i="53" l="1"/>
  <c r="C15" i="53"/>
  <c r="F15" i="53"/>
  <c r="C13" i="122" l="1"/>
  <c r="H37" i="101" s="1"/>
</calcChain>
</file>

<file path=xl/sharedStrings.xml><?xml version="1.0" encoding="utf-8"?>
<sst xmlns="http://schemas.openxmlformats.org/spreadsheetml/2006/main" count="1367" uniqueCount="961">
  <si>
    <t>Government Share of FAAC (Statutory Revenue)</t>
  </si>
  <si>
    <t>Total</t>
  </si>
  <si>
    <t>Government Share of VAT</t>
  </si>
  <si>
    <t>Tax Revenue</t>
  </si>
  <si>
    <t>Non-Tax Revenue</t>
  </si>
  <si>
    <t>SALARY REFUND FROM MDAS/INDIVIDUALS</t>
  </si>
  <si>
    <t>RENEWAL OF PRIVATE CLINICS</t>
  </si>
  <si>
    <t>FEES FOR REGISTRATION OF VOLUNTARY ADULT CLUBS/ASSOCIATION</t>
  </si>
  <si>
    <t>FEES FOR REGISTRATION OF ORPHANAGE HOMES/RENEWAL</t>
  </si>
  <si>
    <t>FEES FOR APPLICATION FORM FOR CERTIFICATE OF REGISTRATION FOR ADOPTION / FOSTERING</t>
  </si>
  <si>
    <t>MARRIAGE CLEARANCE</t>
  </si>
  <si>
    <t>FEES FOR APPLICATION FORM FOR REGISTRATION AND RENEWAL OF REGISTRATION</t>
  </si>
  <si>
    <t>REGISTRATION/ RENEWAL FEES OF ACCOUNTING AND AUDITING FIRMS</t>
  </si>
  <si>
    <t>RENTAL CHARGES OF THE SECRETARIAT CONFERENCE HALL</t>
  </si>
  <si>
    <t>EARNING FROM PRINTING SERVICES</t>
  </si>
  <si>
    <t>EARNINGS FROM WORKSHOPS AND SEMINARS ON MANAGEMENT OF HOTELS RELATED ESTABLISHMENT</t>
  </si>
  <si>
    <t>ANNUAL RENEWAL OF AUCTIONEER PERMIT</t>
  </si>
  <si>
    <t>SALES OF UNSERVICEABLE VEHICLE, PLANTS AND EQUIPMENT</t>
  </si>
  <si>
    <t>CONTRACT DOCUMENT NON-REFUNDABLE TENDER FEES</t>
  </si>
  <si>
    <t>EARNING FROM MASS TRANSIT BUSES/INTERCITY BUS SERVICES</t>
  </si>
  <si>
    <t>CONTRACT REGISTRATION/RENEWAL FEES</t>
  </si>
  <si>
    <t>2% DEVELOPMENT LEVY</t>
  </si>
  <si>
    <t>SALES OF APPLICATION / EMPLOYMENT FORM</t>
  </si>
  <si>
    <t>RENT FROM STAFF QUARTERS (JUNIOR AND SENIOR)</t>
  </si>
  <si>
    <t>STAMP DUTY  FEES</t>
  </si>
  <si>
    <t>TAX CLEARANCE  CERTIFICATE</t>
  </si>
  <si>
    <t>EARNINGS FROM HAULAGE</t>
  </si>
  <si>
    <t>TAX AUDIT</t>
  </si>
  <si>
    <t>ECONOMIC DEVELOPMENT LEVY</t>
  </si>
  <si>
    <t>INDIVIDUAL DEVELOPMENTAL LEVY</t>
  </si>
  <si>
    <t>BUILDING POST APPROVAL FEES</t>
  </si>
  <si>
    <t>BUILDING PLAN APPROVAL FEES</t>
  </si>
  <si>
    <t>SITE AND BUILDING INSPECTION FEES</t>
  </si>
  <si>
    <t>FEES FROM SIGNBOARD/BILL BOARD</t>
  </si>
  <si>
    <t>BUILDING PLAN PROCESSING FEES</t>
  </si>
  <si>
    <t>WATER BOARD FORM FEES</t>
  </si>
  <si>
    <t>WATER RATE</t>
  </si>
  <si>
    <t>WATER CONNECTION FEES</t>
  </si>
  <si>
    <t>OTHERS EARNINGS FROM WATER BOARD</t>
  </si>
  <si>
    <t>EARNINGS FROM COLLEGE OF EDUCATION, ANKPA</t>
  </si>
  <si>
    <t>EARNINGS FROM RADIO ADVERTISEMENT</t>
  </si>
  <si>
    <t>SALES OF GRAPHICS NEWSPAPER</t>
  </si>
  <si>
    <t>ADVERTISEMENT AND CLASSIFIED NOTICES</t>
  </si>
  <si>
    <t xml:space="preserve"> SALES OF APPLICATION FORM FOR VOCATIONAL INSTITUTION</t>
  </si>
  <si>
    <t>EARNINGS FROM KOGI STATE POLYTECHNIC</t>
  </si>
  <si>
    <t>ENVIRONMENTAL LEVY</t>
  </si>
  <si>
    <t>EARNINGS FROM SHOP RENTAGE</t>
  </si>
  <si>
    <t>EARNINGS FROM FIRE AGENCY</t>
  </si>
  <si>
    <t>OTHER EARNINGS FROM COLLEGE OF EDUCATION (TECHNICAL), KABBA</t>
  </si>
  <si>
    <t>SURGICAL OPERATION FEES</t>
  </si>
  <si>
    <t>SERVICES CHARGES (DRF)</t>
  </si>
  <si>
    <t>SALES OF DRUGS</t>
  </si>
  <si>
    <t>SALES OF OPD CARDS</t>
  </si>
  <si>
    <t>EARNINGS FROM HDRF (DRUGS, REAGENTS &amp; CONSUMABLE)</t>
  </si>
  <si>
    <t>HOSPITAL BED CHARGES</t>
  </si>
  <si>
    <t>EARNINGS FROM OPHTHALMIC SERVICES</t>
  </si>
  <si>
    <t>EARNINGS FROM AMBULANCE SERVICES (HIRING)</t>
  </si>
  <si>
    <t>EARNINGS FROM X-RAY SERVICES</t>
  </si>
  <si>
    <t>EARNINGS FROM NHIS</t>
  </si>
  <si>
    <t>HIDES AND SKIN BUYER LICENSE</t>
  </si>
  <si>
    <t>PRODUCE GRADING FEES</t>
  </si>
  <si>
    <t>CLINICAL TREATMENT CHARGES (VET)</t>
  </si>
  <si>
    <t>REGISTRATION OF SLAUGHTER SLABS/MEAT</t>
  </si>
  <si>
    <t>SALES OF GRAINS</t>
  </si>
  <si>
    <t>SALES OF VEGETABLES</t>
  </si>
  <si>
    <t>IRRIGATION WATER RATE</t>
  </si>
  <si>
    <t>OTHERS EARNINGS FROM KOGI STATE BROADCASTING CORPORATION</t>
  </si>
  <si>
    <t>DOCUMENTATION/ RENEWAL OF REGULATED PREMISES I.E. SCHOOLS, RESTAURANTS, HOTELS, PURE WATER FACTORIES, BAKERIES ETC</t>
  </si>
  <si>
    <t>REGISTRATION OF PRIVATE SERVICE PROVIDERS UNDER PUBLIC PRIVATE PARTNERSHIP INITIATIVE   (PPPI)</t>
  </si>
  <si>
    <t>SALES OF FOREST PRODUCTS</t>
  </si>
  <si>
    <t>REGISTRATION/RENEWAL OF BUSINESS PREMISES FEES</t>
  </si>
  <si>
    <t>COOPERATIVE REGISTRATION, AUDIT AND SUPERVISION FEES</t>
  </si>
  <si>
    <t>EARNINGS FROM TREE FELLING OPERATION</t>
  </si>
  <si>
    <t>APPEAL FEES</t>
  </si>
  <si>
    <t>OATH/AFFIDAVIT FEES</t>
  </si>
  <si>
    <t>RENEWAL FEES FOR PRIVATE INSTITUTION</t>
  </si>
  <si>
    <t>ESTABLISHMENT OF NURSERY/PRIMARY SCHOOL PROCESSING FEES</t>
  </si>
  <si>
    <t>REGISTRATION OF PRIVATE INSTITUTION</t>
  </si>
  <si>
    <t>COURT FEES</t>
  </si>
  <si>
    <t>PROBATE FEE</t>
  </si>
  <si>
    <t>COURT FINES</t>
  </si>
  <si>
    <t>SITE  ANALYSIS FEE</t>
  </si>
  <si>
    <t>RENTAL VALUATION</t>
  </si>
  <si>
    <t>EARININGS FROM PLOT ALLOCATION</t>
  </si>
  <si>
    <t>GROUND RENTS/RE-CERTIFICATION FEES</t>
  </si>
  <si>
    <t>APPLICATION FEES FOR PLOT ALLOCATION</t>
  </si>
  <si>
    <t>ENVIRONMENTAL IMPACT ASSESSMENT FEES</t>
  </si>
  <si>
    <t>EARNINGS FROM KOGI STATE SPECIALIST HOSPITAL</t>
  </si>
  <si>
    <t>OTHER EARNINGS FROM KOGI STATE COLLEGE OF NURSING</t>
  </si>
  <si>
    <t>FEES ON REGISTRTION OF YOUTHS CLUBS AND ORGANISATION</t>
  </si>
  <si>
    <t>SURVEY FEES</t>
  </si>
  <si>
    <t>DOCUMENT REG AND SEARCH FEES</t>
  </si>
  <si>
    <t>EARNINGS FROM ADMINISTRATIVE CHARGES FOR CONVERSION OF TITLE</t>
  </si>
  <si>
    <t>FISHING LICENSES / PERMIT</t>
  </si>
  <si>
    <t>SALES OF CHEMICAL</t>
  </si>
  <si>
    <t>FOOD, SNACKS AND DRINKS</t>
  </si>
  <si>
    <t>EARNINGS FROM POOLS BETTINGS AND GAMING MACHINE</t>
  </si>
  <si>
    <t>ADMIN. FEES FOR UNSERVICEABLE PLANTS, VEHICLES AND MATERIALS</t>
  </si>
  <si>
    <t>EARNINGS FROM KOGI STATE LIBRARY BOARD</t>
  </si>
  <si>
    <t>OTHERS EARNINGS FROM KOGI STATE UNIVERSITY, ANYIGBA</t>
  </si>
  <si>
    <t>EARNINGS FROM STATE SECURITY TRUST FUND</t>
  </si>
  <si>
    <t>ENFORCEMENT &amp; PROSECUTION  OF SANITARY DEFAULTERS</t>
  </si>
  <si>
    <t>SAVE ONE MILLION LIVES (PROGRAMME FOR RESULT)</t>
  </si>
  <si>
    <t>TUITION FEES</t>
  </si>
  <si>
    <t>EARNINGS KOGI HOTEL &amp; TOURISM BOARD</t>
  </si>
  <si>
    <t>REGISTRATION OF HERBALIST</t>
  </si>
  <si>
    <t>ENHANCED NATIONAL DRIVER'S LICENSE (ENDL)</t>
  </si>
  <si>
    <t>LEARNERS' PERMIT</t>
  </si>
  <si>
    <t>MOTOR VEHICLE LICENCES</t>
  </si>
  <si>
    <t>MOTOR VEHICLE REGISTRATION</t>
  </si>
  <si>
    <t>NEW NUMBER PLATE RATE</t>
  </si>
  <si>
    <t>CERTIFICATE OF ROAD WORTHINESS</t>
  </si>
  <si>
    <t>INFRASTRUCTURAL MAINTENANCE LEVY</t>
  </si>
  <si>
    <t>BUILDING PLAN REGISTRATION FEES</t>
  </si>
  <si>
    <t>PENALTY</t>
  </si>
  <si>
    <t>CAR LOAN REPAYMENT FROM CAR REFURBISHING LOAN</t>
  </si>
  <si>
    <t>FEES FOR LOCAL FAIR IN THE STATE</t>
  </si>
  <si>
    <t>ENVIRONMENTAL PERMIT FEES</t>
  </si>
  <si>
    <t>SALES OF FINGERLINGS</t>
  </si>
  <si>
    <t>PEST CONTROL SERVICES</t>
  </si>
  <si>
    <t>EARNINGS FROM WASTE MANAGEMENT AND SANITATION BOARD</t>
  </si>
  <si>
    <t>DUMPSITE USERS CHARGE</t>
  </si>
  <si>
    <t>SALE OF REGISTRATION FORMS</t>
  </si>
  <si>
    <t>OTHER EARNINGS FROM HOSPITALS MANAGEMENT BOARD</t>
  </si>
  <si>
    <t>EARNING FROM AMUSEMENT PARKS</t>
  </si>
  <si>
    <t>OTHER EARNINGS FROM CHRISTIAN PILGRIMS WELFARE BOARD</t>
  </si>
  <si>
    <t>EARNINGS FROM CULTURAL NIGHT SHOWS</t>
  </si>
  <si>
    <t>OTHERS EARNINGS FROM TOWN PLANNING AND DEVELOPMENT BOARD</t>
  </si>
  <si>
    <t>DESIGN AND MAINTENANCE OF STREET NAMING</t>
  </si>
  <si>
    <t>WATER RECONNECTION FEES</t>
  </si>
  <si>
    <t>REGISTRATION OF NEW HOSPITALS &amp; CLINICS</t>
  </si>
  <si>
    <t>EARNINGS AGRO-ALLIED INVESTMENT COMPANY</t>
  </si>
  <si>
    <t>FEES FOR APPLICATION FORM FOR REGISTRATION OF DAY-CARE CENTRES</t>
  </si>
  <si>
    <t>GENERAL SERVICES</t>
  </si>
  <si>
    <t>EARNINGS FROM NOTICE OF MARRIAGE</t>
  </si>
  <si>
    <t>FEES ON APPLICATION AND RENEWAL FORMS FOR REGISTRATION OF YOUTH ORGNISATIONS</t>
  </si>
  <si>
    <t>USED OF STADIUM (RELIGION AND POLITICAL RELLIES)</t>
  </si>
  <si>
    <t>PROCESSING OF PRIVATE LAYOUT FEES</t>
  </si>
  <si>
    <t>CONTRACT IDENTITY CARD</t>
  </si>
  <si>
    <t>PROCEEDS FROM OWNER-OCCUPIER HOUSING SCHEME</t>
  </si>
  <si>
    <t>HOTEL REGISTRATION</t>
  </si>
  <si>
    <t>EARNINGS FROM KOGI STATE ENVIRONMENTAL PROTECTION BOARD</t>
  </si>
  <si>
    <t>SURFACE RENT (CHARGES) FROM QUARRY LEASE, MINING LEASE</t>
  </si>
  <si>
    <t>SALES OF PILGRIMAGE APPLICATION FORMS</t>
  </si>
  <si>
    <t>FEES FROM VOCATIONAL IMPROVEMENT CENTRES</t>
  </si>
  <si>
    <t>REGISTRATION OF CONTRACTORS</t>
  </si>
  <si>
    <t>REGISTRATION OF MARRIAGE</t>
  </si>
  <si>
    <t>SALES OF GOVERNMENT PUBLICATION/BIDDINGS</t>
  </si>
  <si>
    <t>CONSULTANCY REGISTRATION FEES</t>
  </si>
  <si>
    <t>CHURCH MARRIAGE LICENCES</t>
  </si>
  <si>
    <t>CULTURAL PERFORMANCES</t>
  </si>
  <si>
    <t>EARNINGS FROM KOGI LAND DEVELOPMENT BOARD</t>
  </si>
  <si>
    <t>SALES OF ADMISSION FORMS</t>
  </si>
  <si>
    <t>REGISTRATION OF HOSPITALITY AND TOURISM RELATED ENTERPRISES</t>
  </si>
  <si>
    <t>EARNINGS FROM PACKAGE TOURS</t>
  </si>
  <si>
    <t>CONTRACT PROCESSING FEE</t>
  </si>
  <si>
    <t>SALES OF FERTILIZER</t>
  </si>
  <si>
    <t>REGISTRATION FEES FROM SOLID MINERALS OPERATION</t>
  </si>
  <si>
    <t>NEW TRACTOR/BULLDOZER HIRING</t>
  </si>
  <si>
    <t>AUCTION SALES/RELEASE OF ARRESTED STRAY ANIMALS</t>
  </si>
  <si>
    <t>REVENUE FROM CONFLUENCE BEACH HOTEL</t>
  </si>
  <si>
    <t>1% SEMINAR APPLICATION PROCESSING FEES</t>
  </si>
  <si>
    <t>EARNINGS FROM LABORATING SERVICES</t>
  </si>
  <si>
    <t>SALES OF VOLUMETRIC MEASURES</t>
  </si>
  <si>
    <t>REGISTRATION / RENEWAL OF PATENT MEDICINE STORE</t>
  </si>
  <si>
    <t>ROAD TRAFFIC OFFENCES</t>
  </si>
  <si>
    <t>OTHERS EARNINGS FROM KOGI INVESTMENT &amp; PROPERTIES</t>
  </si>
  <si>
    <t>SALES OF FORMS</t>
  </si>
  <si>
    <t>RENT ON STADIUM</t>
  </si>
  <si>
    <t>POST UTME SCREENING FEES</t>
  </si>
  <si>
    <t xml:space="preserve">CHARTING FEE FOR C OF O </t>
  </si>
  <si>
    <t>FUMIGATION SERVICES BY THE BOARD</t>
  </si>
  <si>
    <t>CIVIL SERVICE EXAM FEES</t>
  </si>
  <si>
    <t>CITIZENSHIP FEES</t>
  </si>
  <si>
    <t>AUCTIONEERS LICENSE</t>
  </si>
  <si>
    <t>TRADE TEST CHARGES</t>
  </si>
  <si>
    <t>STUDENTS ONLINE REGISTRATION</t>
  </si>
  <si>
    <t>EARNINGS FROM MORTUARY SERVICES</t>
  </si>
  <si>
    <t xml:space="preserve">PROCESSING FEE WITH R OF O </t>
  </si>
  <si>
    <t>RECERTIFICATION &amp; CONFIRMATION FEES</t>
  </si>
  <si>
    <t>REGISTRATION OF SAW MILLERS</t>
  </si>
  <si>
    <t>EARNINGS FROM MOW FILLING STATION, ANKPA</t>
  </si>
  <si>
    <t>EARNINGS FROM PLANT HIRING SERVICES</t>
  </si>
  <si>
    <t>OTHER GENERAL REFUNDS FROM MDAS, INDIVIVUALS &amp; OTHER ENTITIES</t>
  </si>
  <si>
    <t xml:space="preserve">CHARTING FEE FOR R OF O </t>
  </si>
  <si>
    <t>TRANSITION EXAM FEES</t>
  </si>
  <si>
    <t>HAULAGE FEES ON SOLID MINERALS</t>
  </si>
  <si>
    <t>REGISTRATION OF POWER SAW OPERATION</t>
  </si>
  <si>
    <t>JSS EXAMINATION FEES</t>
  </si>
  <si>
    <t>EARNINGS FROM RESEARCH AND DOCUMENTATION</t>
  </si>
  <si>
    <t xml:space="preserve">DEPOSIT FEE FOR R OF O </t>
  </si>
  <si>
    <t>EARNINGS FROM REGISTRATION/RENEWAL OF DRIVING SCHOOLS</t>
  </si>
  <si>
    <t xml:space="preserve">SURVEY BILL FEE FOR C OF O </t>
  </si>
  <si>
    <t>CHANGE OF LAND USE.</t>
  </si>
  <si>
    <t>PROCESSING FEE WITH C OF O</t>
  </si>
  <si>
    <t>2% EDUCATION DEVELOPMENT LEVY</t>
  </si>
  <si>
    <t>EARNINGS FROM PURE WATER FACTORY</t>
  </si>
  <si>
    <t>COLLECTION AND DISPOSAL OF SOLID WASTE FROM PREMISES</t>
  </si>
  <si>
    <t>REGISTRATION OF VETERINARY CLINICS</t>
  </si>
  <si>
    <t>ANIMAL TRADE LICENSE</t>
  </si>
  <si>
    <t>SALES OF HAJJ REGISTRATION FORMS</t>
  </si>
  <si>
    <t>EARNING FROM TRICYCLES AND MOTOR BIKES</t>
  </si>
  <si>
    <t>EARNINGS FROM REPAIR AT WORKSHOP</t>
  </si>
  <si>
    <t>GEOGRAPHICAL INFORMATION SYSTEM (GIS) FEES</t>
  </si>
  <si>
    <t>FEES FOR REGISTRATION OF PUPILS INTO MINISTRY'S NUR/PRIMARY SCHOOL, GADUMO</t>
  </si>
  <si>
    <t>EVENING CLASSES/EXTRA-MURAL CENTRES/CLASSES (AANFE)</t>
  </si>
  <si>
    <t>CRAFTS CERAMICS AND SCULPTURE</t>
  </si>
  <si>
    <t>REGISTRATION OF POST LITERACY CLASSES (EXAM)</t>
  </si>
  <si>
    <t>FEES FROM BASIC LITERACY EXAMINATION</t>
  </si>
  <si>
    <t>EARNINGS FROM STATE TEACHING SERVICE COMMISSION</t>
  </si>
  <si>
    <t>COMMON ENTRANCE EXAM FEES</t>
  </si>
  <si>
    <t>Interest Earned</t>
  </si>
  <si>
    <t>Aid and Grants</t>
  </si>
  <si>
    <t>Salaries &amp; Wages</t>
  </si>
  <si>
    <t>SALARY</t>
  </si>
  <si>
    <t>Social Benefits</t>
  </si>
  <si>
    <t>CLEANING AND FUMIGATION SERVICES</t>
  </si>
  <si>
    <t>ANNUAL BUDGET EXPENSES AND ADMINISTRATION</t>
  </si>
  <si>
    <t>CONSULTANCY SERVICES</t>
  </si>
  <si>
    <t>ANNUAL FESTIVALS ATTENDANCE</t>
  </si>
  <si>
    <t>COMMITTEE/COMMISSION SCREENING EXPENSES</t>
  </si>
  <si>
    <t>ASSISTANCE TO NIGERIA LEGION -EX SERVICEMEN</t>
  </si>
  <si>
    <t>CALENDER AND DIARIES</t>
  </si>
  <si>
    <t>AUDIT AND EXPENSES</t>
  </si>
  <si>
    <t>ACOUNTING FOR FIXED ASSETS EXPENSES</t>
  </si>
  <si>
    <t>COMPUTER AND COMPUTER ACCESSORIES</t>
  </si>
  <si>
    <t>BOARD MEETING EXPENSES</t>
  </si>
  <si>
    <t>COMPUTER/SALARY UNIT OVERHEAD EXPENSES</t>
  </si>
  <si>
    <t>COMPUTER UPS</t>
  </si>
  <si>
    <t>CHILDREN DAY CELEBRATION</t>
  </si>
  <si>
    <t>ASSISTANCE TO THE LESS PRIVILEDGED</t>
  </si>
  <si>
    <t>ANNUAL BOARD OF SURVEY</t>
  </si>
  <si>
    <t>ARRANGEMENTS/ORGANIZATION OF PILGRIMS/SPONSORSHIP OF OFFICIALS &amp; GOVT. DELEGATION FOR HAJJ/PILGRIMAGE EXERCISE</t>
  </si>
  <si>
    <t>ACCREDITATION OF COURSES</t>
  </si>
  <si>
    <t>ASSISTANCE TO N.Y.S.C</t>
  </si>
  <si>
    <t>CELEBRATION OF THE DAY FOR THE AFRICAN CHILD</t>
  </si>
  <si>
    <t>1ST &amp; 2ND PRE-HAJJ VISITS</t>
  </si>
  <si>
    <t>CATTLE DAM MAINTENANCE</t>
  </si>
  <si>
    <t>ABANDONED BABIES EXPENSES</t>
  </si>
  <si>
    <t>CIVIL SERVICE CLINIC EXPENSES</t>
  </si>
  <si>
    <t>ALTERNATIVE POWER GENERATION</t>
  </si>
  <si>
    <t>BOUNDARY COMMITTEE EXPENSES</t>
  </si>
  <si>
    <t>AGENCY AND FREIGHT CHARGES</t>
  </si>
  <si>
    <t>Transfer to other Government Entities</t>
  </si>
  <si>
    <t>Finance Cost</t>
  </si>
  <si>
    <t>Purchase/Construction/Rehabilitation of PPE</t>
  </si>
  <si>
    <t>Purchase of Intangible Assets</t>
  </si>
  <si>
    <t>=N=</t>
  </si>
  <si>
    <t>Accumulated Surpluses/(Deficits)</t>
  </si>
  <si>
    <t>Reserves</t>
  </si>
  <si>
    <t>Long Term Borrowings</t>
  </si>
  <si>
    <t>Total Long Term Borrowings</t>
  </si>
  <si>
    <t>Payables</t>
  </si>
  <si>
    <t>Total Payables</t>
  </si>
  <si>
    <t>Unremitted Deductions</t>
  </si>
  <si>
    <t>Short Term Loans &amp; Debts</t>
  </si>
  <si>
    <t>Total LOANS AND DEBTS (SHORT-TERM)</t>
  </si>
  <si>
    <t>Intangible Assets</t>
  </si>
  <si>
    <t>Total Intangible Assets</t>
  </si>
  <si>
    <t>Property, Plant  &amp; Equipment</t>
  </si>
  <si>
    <t>COST/REVALUATION</t>
  </si>
  <si>
    <t>Investments</t>
  </si>
  <si>
    <t>Long Term Loans</t>
  </si>
  <si>
    <t>Total Long Term Loans</t>
  </si>
  <si>
    <t>Prepayment</t>
  </si>
  <si>
    <t>Cash and Cash Equivalents</t>
  </si>
  <si>
    <t>Public Debt Charges</t>
  </si>
  <si>
    <t>Total PUBLIC DEBT CHARGES</t>
  </si>
  <si>
    <t>Depreciation Charges</t>
  </si>
  <si>
    <t>Overhead Cost</t>
  </si>
  <si>
    <t>ASSISTANCE TO STUDENTS' ASSOCIATION</t>
  </si>
  <si>
    <t>COMPUTER MOUSE</t>
  </si>
  <si>
    <t>COOKING GAS/FUEL COST</t>
  </si>
  <si>
    <t>CONTENT MANAGEMENT AND SITE MAINTENANCE</t>
  </si>
  <si>
    <t>AERIAL FIELD MAINTENANCE</t>
  </si>
  <si>
    <t>1% LOCAL GOVERNMENT TRAINNING FUND</t>
  </si>
  <si>
    <t>AGRIC TRADE SHOW</t>
  </si>
  <si>
    <t>3% RETENTION COMMISSION FEES ON REVENUE GENERATION BY STATE MDAS</t>
  </si>
  <si>
    <t>CONTINGENCIES</t>
  </si>
  <si>
    <t>ASSISTANCE TO DESTITUTES</t>
  </si>
  <si>
    <t>ASSIZES EXPENSES</t>
  </si>
  <si>
    <t>ASSISTANCE TO PAYER PATIENTS</t>
  </si>
  <si>
    <t>CHILDREN'S PARLIAMENT</t>
  </si>
  <si>
    <t>AGENCY FOR ADULT AND NON-FORMAL EDUCATION: GENERAL EXPENSES</t>
  </si>
  <si>
    <t>CONTINUE EDUCATION CLASSES (JSS EQUIVALENT TO WRITE BECE)</t>
  </si>
  <si>
    <t>CONTINUE EDUCATION CLASSES (SSS EQUIVALENT TO WRITE NECO)</t>
  </si>
  <si>
    <t>CONVOCATION EXPENSES</t>
  </si>
  <si>
    <t>ACCREDITATION OF TECHNICAL SCHOOLS</t>
  </si>
  <si>
    <t>CONDUCT OF NURSING AND MIDWIFERY EDUCATION</t>
  </si>
  <si>
    <t>COMMUNICABLE DISEASES CONTROL</t>
  </si>
  <si>
    <t>COMMUNICATION AND ENLIGHTMENT</t>
  </si>
  <si>
    <t>SOCIAL BENEFITS</t>
  </si>
  <si>
    <t>Total SOCIAL BENEFITS</t>
  </si>
  <si>
    <t>SALARIES AND WAGES</t>
  </si>
  <si>
    <t>Total SALARIES AND WAGES</t>
  </si>
  <si>
    <t>ALLOWANCE  AND SOCIAL CONTRIBUTION</t>
  </si>
  <si>
    <t>Total GRANTS</t>
  </si>
  <si>
    <t>RENT FROM SECRETARIAT OPEN SPACE</t>
  </si>
  <si>
    <t xml:space="preserve">SALES OF APPLICATION FOR TRANSFER OF SERVICE FORMS </t>
  </si>
  <si>
    <t>SALES OF GAZETTES &amp; CSC ANNUAL REPORTS</t>
  </si>
  <si>
    <t>EARNING FROM RICE FARMING/MILLING</t>
  </si>
  <si>
    <t>SALES OF NON-ESSENTIAL GOVERNMENT ASSETS</t>
  </si>
  <si>
    <t>LOANS REPAYMENT GENERAL</t>
  </si>
  <si>
    <t>CLAMPING SERVICES</t>
  </si>
  <si>
    <t>COMPUTERISED VEHICLE TESTING SERVICES</t>
  </si>
  <si>
    <t>PRINTING AND GRAPHIC</t>
  </si>
  <si>
    <t>MUSEUM, RESEARCH AND PUBLICATION</t>
  </si>
  <si>
    <t xml:space="preserve">SURVEY DEPOSIT FEE FOR C OF O </t>
  </si>
  <si>
    <t>EARNINGS FROM CERAMICS</t>
  </si>
  <si>
    <t>REGISTRATION AND RENEWAL OF CONTINUING EDUCATION CENTRES (NGO)</t>
  </si>
  <si>
    <t>STATIONERIES AND CONSULTATION FEE</t>
  </si>
  <si>
    <t>SALES OF CUSTOMIZED (ITEMS) MATERIALS</t>
  </si>
  <si>
    <t>January</t>
  </si>
  <si>
    <t>Febuary</t>
  </si>
  <si>
    <t>March</t>
  </si>
  <si>
    <t>April</t>
  </si>
  <si>
    <t>May</t>
  </si>
  <si>
    <t>June</t>
  </si>
  <si>
    <t>July</t>
  </si>
  <si>
    <t>August</t>
  </si>
  <si>
    <t>September</t>
  </si>
  <si>
    <t>October</t>
  </si>
  <si>
    <t>November</t>
  </si>
  <si>
    <t>December</t>
  </si>
  <si>
    <t>Notes</t>
  </si>
  <si>
    <t>ASSETS</t>
  </si>
  <si>
    <t>Current Assets</t>
  </si>
  <si>
    <t>Total Current Assets</t>
  </si>
  <si>
    <t>Non-Current Assets</t>
  </si>
  <si>
    <t>Total Non-Current Assets</t>
  </si>
  <si>
    <t>Total Assets</t>
  </si>
  <si>
    <t>LIABILITIES</t>
  </si>
  <si>
    <t>Current Liabilities</t>
  </si>
  <si>
    <t>Total Current Liabilities</t>
  </si>
  <si>
    <t>Non-Current Liabilities</t>
  </si>
  <si>
    <t>Total Non-Current Liabilities</t>
  </si>
  <si>
    <t>Total Liabilities</t>
  </si>
  <si>
    <t>Net Assets</t>
  </si>
  <si>
    <t>NET ASSETS/EQUITY</t>
  </si>
  <si>
    <t>Total Net Assets/Equity</t>
  </si>
  <si>
    <t>CASH FLOWS FROM OPERATING ACTIVITIES</t>
  </si>
  <si>
    <t>Inflows</t>
  </si>
  <si>
    <t>Total Inflow From Operating Activities</t>
  </si>
  <si>
    <t>Total Outflow From Operating Activities</t>
  </si>
  <si>
    <t>Net Cash Flow From Operating Activities</t>
  </si>
  <si>
    <t>Purchase/ Construction of Investment Property</t>
  </si>
  <si>
    <t>Acquisition of Investments</t>
  </si>
  <si>
    <t>Dividends Received</t>
  </si>
  <si>
    <t>Net Cash Flow From Investing Activities</t>
  </si>
  <si>
    <t>CASH FLOWS FROM FINANCING ACTIVITIES</t>
  </si>
  <si>
    <t>Repayment of Borrowings</t>
  </si>
  <si>
    <t>Distribution of Surplus/Dividends Paid</t>
  </si>
  <si>
    <t>Net Cash Flow From Financing Activities</t>
  </si>
  <si>
    <t>Net Cash Flow From All Activities</t>
  </si>
  <si>
    <t>Open Cash Balance</t>
  </si>
  <si>
    <t>Closing Cash Balance</t>
  </si>
  <si>
    <t>Credit Transactions</t>
  </si>
  <si>
    <t>Debit Transactions</t>
  </si>
  <si>
    <t>Net Surplus/Deficit</t>
  </si>
  <si>
    <t>REVENUE</t>
  </si>
  <si>
    <t>Surplus/(Deficit) from Operating Activities for the Period</t>
  </si>
  <si>
    <t>Total Non-Operating Revenue/(Expenses)</t>
  </si>
  <si>
    <t>Surplus/(Deficit) from Ordinary Activities</t>
  </si>
  <si>
    <t>Net Surplus/ (Deficit) for the Period</t>
  </si>
  <si>
    <t>TOTAL</t>
  </si>
  <si>
    <t>MONTH</t>
  </si>
  <si>
    <t>Total Domestic Investments</t>
  </si>
  <si>
    <t>Grand Total Salaries &amp; Wages</t>
  </si>
  <si>
    <t>Revenue</t>
  </si>
  <si>
    <t>Less Outflows:</t>
  </si>
  <si>
    <t xml:space="preserve"> CASH FLOWS FROM INVESTING ACTIVITIES</t>
  </si>
  <si>
    <t>LESSS OUTFLOW:</t>
  </si>
  <si>
    <t>Details of the Multi Lateral Loand</t>
  </si>
  <si>
    <t>KOGI STATE- KWARA HEALTH PROJECT ADF(33.41%) FRF(UER)</t>
  </si>
  <si>
    <t>KOGI STATE- KWARA HEALTH PROJECT ADF(33.41%) USD</t>
  </si>
  <si>
    <t>KOGI STATE- KWARA HEALTH PROJECT ADF(33.41%) DEM(UER)</t>
  </si>
  <si>
    <t>KOGI STATE- KWARA HEALTH PROJECT ADF(33.41%) UER</t>
  </si>
  <si>
    <t>KOGI STATE-COMMUNITY BASED POVERTY REDUCTION - IDA</t>
  </si>
  <si>
    <t>KOGI STATE-HEALTH SYSTEM DEVELOPMENT - IDA</t>
  </si>
  <si>
    <t>KOGI STATE-HIV/AIDS PROGRAMME - IDA</t>
  </si>
  <si>
    <t>KOGI STATE COMMUNITY SOCIAL DEV. PROJECT</t>
  </si>
  <si>
    <t>KOGI STATE - THIRD NATIONAL FADAMA DEV. PROJECT</t>
  </si>
  <si>
    <t>KOGI STATE 2ND HEALTH SYSTEM ADDITIONAL FINANCING</t>
  </si>
  <si>
    <t>DEPRECIATION RATE</t>
  </si>
  <si>
    <t>KOGI STATE GOVERNMENT</t>
  </si>
  <si>
    <t>Description</t>
  </si>
  <si>
    <t>Revenue from Exchange Transactions</t>
  </si>
  <si>
    <t>Revenue from Non-Exchange Transactions</t>
  </si>
  <si>
    <t>Non-Tax Revenue (Levies, Fees and Fines)</t>
  </si>
  <si>
    <t>Statutory Allocation</t>
  </si>
  <si>
    <t>Aids &amp; Grants</t>
  </si>
  <si>
    <t>Other Revenue from Non-Exchange Transactions</t>
  </si>
  <si>
    <t>Revenue/Income from Other Services</t>
  </si>
  <si>
    <t>Investment Income</t>
  </si>
  <si>
    <t>Interest Income</t>
  </si>
  <si>
    <t>Total Operating Revenue</t>
  </si>
  <si>
    <t>EXPENDITURES</t>
  </si>
  <si>
    <t>Wages &amp; Salaries</t>
  </si>
  <si>
    <t>Social Benefits &amp; Employee Benefits</t>
  </si>
  <si>
    <t>Overhead and Adminstrative Expenses</t>
  </si>
  <si>
    <t>Total Operating Expenses</t>
  </si>
  <si>
    <t>Surplus before Capital Items, Foreign Exchange Loss and Public Debt Charges</t>
  </si>
  <si>
    <t>Impairment of financial Assets</t>
  </si>
  <si>
    <t>Depreciation</t>
  </si>
  <si>
    <t>Surplus/(Deficit) for the Period</t>
  </si>
  <si>
    <t>Year Ended 31 December 2019</t>
  </si>
  <si>
    <t>Year Ended 31 December 2018</t>
  </si>
  <si>
    <t>TOTAL REVENUE</t>
  </si>
  <si>
    <t>TOTAL EXPENDITURES</t>
  </si>
  <si>
    <t>Impairment (Loss) on Investment</t>
  </si>
  <si>
    <t>Overhead Cost(s)</t>
  </si>
  <si>
    <t>Total Statutory Revenue</t>
  </si>
  <si>
    <t>S/N</t>
  </si>
  <si>
    <t>Financial Statements for the Year Ended 31 December 2019</t>
  </si>
  <si>
    <t>February</t>
  </si>
  <si>
    <t>These are recurring revenue earned by the State  Government from sources other than taxes. They include Fees, Rental of Government properties, Earnings, Stamp duties etc.</t>
  </si>
  <si>
    <t>Statement of Financial Performance</t>
  </si>
  <si>
    <t>Statement of Financial Position</t>
  </si>
  <si>
    <t>Statement of Cashflow</t>
  </si>
  <si>
    <t>UBA Bank Plc</t>
  </si>
  <si>
    <t>Access Bank Plc</t>
  </si>
  <si>
    <t>Bank Name</t>
  </si>
  <si>
    <t>Amount</t>
  </si>
  <si>
    <t>Notes to the Financial Statements</t>
  </si>
  <si>
    <t>Cash in the till</t>
  </si>
  <si>
    <t>OFFICE EQUIPMENTS</t>
  </si>
  <si>
    <t>Recognision of Legacy PPE</t>
  </si>
  <si>
    <t>PPE under Test Running</t>
  </si>
  <si>
    <t>Net Surplus/(Deficit)</t>
  </si>
  <si>
    <t>Actual Pension</t>
  </si>
  <si>
    <t>Gratuity &amp; Arrears</t>
  </si>
  <si>
    <t>Bank Charges (Other Than Interest)</t>
  </si>
  <si>
    <t>Domestic Loan Interest / Discount</t>
  </si>
  <si>
    <t>Domestic Interest/ Discount - Treasury Bill</t>
  </si>
  <si>
    <t>Unit of Stock</t>
  </si>
  <si>
    <t>Total Foreign &amp; Domestic Investments</t>
  </si>
  <si>
    <t>Details of Investment</t>
  </si>
  <si>
    <t>Foreign Investments</t>
  </si>
  <si>
    <t>Total Foreign Investments</t>
  </si>
  <si>
    <t>Domestic Investments</t>
  </si>
  <si>
    <t>Actual Payment</t>
  </si>
  <si>
    <t>Amount Due</t>
  </si>
  <si>
    <t>Value of work done</t>
  </si>
  <si>
    <t>% of work done</t>
  </si>
  <si>
    <t>Sub Total Value</t>
  </si>
  <si>
    <t>Value of New &amp; Existing Contract</t>
  </si>
  <si>
    <t>Contract Details</t>
  </si>
  <si>
    <t>Payee</t>
  </si>
  <si>
    <t>Revaluation within the year</t>
  </si>
  <si>
    <t>Short Term Borrowings</t>
  </si>
  <si>
    <t>CBN Budget Support Facility</t>
  </si>
  <si>
    <t>Salary Bail Out</t>
  </si>
  <si>
    <t>Recurrent Infrastructure Loan</t>
  </si>
  <si>
    <t>FGN Bond</t>
  </si>
  <si>
    <t>Capital Market Bond (Serial 1 &amp; 2)</t>
  </si>
  <si>
    <t>Commerial Bank Loans</t>
  </si>
  <si>
    <t>Micro SME Development Fund</t>
  </si>
  <si>
    <t>Total (US Dollars)</t>
  </si>
  <si>
    <t>Exchange Rate (Naira)</t>
  </si>
  <si>
    <t>Multilateral Loan Amount (Naira)</t>
  </si>
  <si>
    <t>IPSA Adjustments</t>
  </si>
  <si>
    <t>Recognition of Legacy PPE</t>
  </si>
  <si>
    <t>Prior years Adjustments</t>
  </si>
  <si>
    <t>Others</t>
  </si>
  <si>
    <t>Total Interest Earned</t>
  </si>
  <si>
    <t>Decription</t>
  </si>
  <si>
    <t>Bank Interest</t>
  </si>
  <si>
    <t>Kogi State Government of Nigeria</t>
  </si>
  <si>
    <t>CBN - Commercial Agricultural Credit Scheme (CACS)</t>
  </si>
  <si>
    <t>LGA</t>
  </si>
  <si>
    <t>Net for State</t>
  </si>
  <si>
    <t>Gross Loan</t>
  </si>
  <si>
    <t>Exchange Gain/(Loss)</t>
  </si>
  <si>
    <t>Proceeds from  Borrowings - Short Term Loan</t>
  </si>
  <si>
    <t>Proceeds from  Borrowings - Long Term Loan</t>
  </si>
  <si>
    <t>Additions During the year</t>
  </si>
  <si>
    <t>Disposal During the year</t>
  </si>
  <si>
    <t>Total Unremitted Deductions</t>
  </si>
  <si>
    <t>Exchange Difference</t>
  </si>
  <si>
    <t>Month</t>
  </si>
  <si>
    <t>Actual</t>
  </si>
  <si>
    <t>Budget</t>
  </si>
  <si>
    <t>Variance</t>
  </si>
  <si>
    <t>Total IPSA Adjustments</t>
  </si>
  <si>
    <t>Kogi  State</t>
  </si>
  <si>
    <t xml:space="preserve">Reserves </t>
  </si>
  <si>
    <t>EARNING FROM LOKOJA MEGA TERMINAL /MOTOR PARKS</t>
  </si>
  <si>
    <t>EXTERNAL AUDIT FEE</t>
  </si>
  <si>
    <t>NOTE 13: Aids &amp; Grants</t>
  </si>
  <si>
    <t>Note 14 : Interest Earned</t>
  </si>
  <si>
    <t>Note: 24 : Intangible Assets</t>
  </si>
  <si>
    <t>Note 26 : Unremitted Deductions</t>
  </si>
  <si>
    <t>Note 27 : Payables</t>
  </si>
  <si>
    <t xml:space="preserve">Note 28 : Long Term Borrowing </t>
  </si>
  <si>
    <t xml:space="preserve">Note 28 a : State Bond &amp; Other Long Term Borrowing </t>
  </si>
  <si>
    <t>Note 28 b : Multilateral Loans</t>
  </si>
  <si>
    <t>Note 20: Prepayment</t>
  </si>
  <si>
    <t>Note 21 : Long Term Loan</t>
  </si>
  <si>
    <t>Multi lateral Loan (Note 28 b)</t>
  </si>
  <si>
    <t>CONTRACTUAL OBLIGATIONS</t>
  </si>
  <si>
    <t xml:space="preserve">PERSONNEL EMOLUMENTS </t>
  </si>
  <si>
    <t>Statement of Change in Assets/Equity</t>
  </si>
  <si>
    <t>Note 22 : Investments</t>
  </si>
  <si>
    <t>ACCUMULATED DEPRECIATION</t>
  </si>
  <si>
    <t>ACCUMULATED IMPAIRMENT</t>
  </si>
  <si>
    <t>NET BOOK VALUE</t>
  </si>
  <si>
    <t>Statement of Comparison of Budget and Actual</t>
  </si>
  <si>
    <t>Original</t>
  </si>
  <si>
    <t>Final</t>
  </si>
  <si>
    <t>CAPITAL RECEIPT</t>
  </si>
  <si>
    <t>FOREX Equalization</t>
  </si>
  <si>
    <t>TOTAL CAPITAL RECEIPT</t>
  </si>
  <si>
    <t>Value Added Tax (VAT)</t>
  </si>
  <si>
    <t>Add/(Less) non-cash items</t>
  </si>
  <si>
    <t>Depreciation and amortisation</t>
  </si>
  <si>
    <t xml:space="preserve">Total non-cash Items </t>
  </si>
  <si>
    <t>Add/(Less) movements in statement of financial position items</t>
  </si>
  <si>
    <t>Total movements in working capital items</t>
  </si>
  <si>
    <t>Add/(Less) items classified as investing activities</t>
  </si>
  <si>
    <t>Total items classified as investing activities</t>
  </si>
  <si>
    <t>Impairment of Investments</t>
  </si>
  <si>
    <t>Purchase of PPE</t>
  </si>
  <si>
    <t>Increase/(Decrease) in Short Term Loan (Proceeds from Borrowing)</t>
  </si>
  <si>
    <t>Increase/(Decrease) in Long Term Loan (Proceeds from Borrowing)</t>
  </si>
  <si>
    <t>(Increase)/decrease in Loan Repayment</t>
  </si>
  <si>
    <t xml:space="preserve">Net cash flow from All (Operating) Activities </t>
  </si>
  <si>
    <t>Reconciliation of Net Surplus/Deficit To Net Cash flow from Operating Activities</t>
  </si>
  <si>
    <t>a)</t>
  </si>
  <si>
    <t>Basis of Preparation</t>
  </si>
  <si>
    <t>Legal Basis and Accounting Framework</t>
  </si>
  <si>
    <t>b)</t>
  </si>
  <si>
    <t>Basis of measurement</t>
  </si>
  <si>
    <t>c)</t>
  </si>
  <si>
    <t>Presentation Currency</t>
  </si>
  <si>
    <t>d)</t>
  </si>
  <si>
    <t>e)</t>
  </si>
  <si>
    <t>Going Concern</t>
  </si>
  <si>
    <t>Accounting Principles</t>
  </si>
  <si>
    <t>Accounting Period</t>
  </si>
  <si>
    <t>f)</t>
  </si>
  <si>
    <t>g)</t>
  </si>
  <si>
    <t>General Information on the Reporting Entity</t>
  </si>
  <si>
    <t>Economic Code</t>
  </si>
  <si>
    <t>Net Surplus/(Deficit) as per Statement of Financial Performance</t>
  </si>
  <si>
    <t>Introduction</t>
  </si>
  <si>
    <t xml:space="preserve">In compliance with Section 101 of the Financial Regulation as well as Provision of the Finance (Control and Management) Act 1958, now CAP F.26 LFN 2004, I have the honour and privilege to present the report on the accounts of the Kogi State Governments of Nigeria for the financial year ended 31 December 2019, together with the notes thereon. The preparations have been made to comply with the provisions of International Public Sector Accounting Standards (IPSAS) Accrual Basis of Accounting. </t>
  </si>
  <si>
    <t xml:space="preserve">In accordance with the provisions of Finance (Control and Management) Act, 1958 and Section 101 of Financial Instruction (FI), the Accountant-General is responsible for the preparation of Financial Statements.  The Accountant-General is the Chief Accounting Officer for the receipts and payments of Government of Kogi State.  He is responsible for the general supervision of accounting activities in all Ministries and Departments within the State and for compilation of the Annual Financial Statements of Accounts and of such other Statements of Accounts as may be required by law.  </t>
  </si>
  <si>
    <t>In discharging this statutory responsibilities, he;</t>
  </si>
  <si>
    <t xml:space="preserve">a) </t>
  </si>
  <si>
    <t>Statement of Compliance</t>
  </si>
  <si>
    <t xml:space="preserve">In line with the recommendation of FAAC, for the adoption of IPSAS-Accrual Accounting for all Public Sector Entities (PSE) in Nigeria with effect from 01 January 2016, the Kogi State Governments transits from the IPSAS Cash-Basis of accounting to Accrual Basis of accounting as first time adopter in 2016, and subsequently maintains such. </t>
  </si>
  <si>
    <t xml:space="preserve">The Adoption of Accrual Basis of accounting helps in the assessment of financial performance as the financial statements reflect all expenses whether paid or not and all income whether received or not, together with the comprehensive information on the financial position (i.e. assets and liabilities) and the Changes in Net Equity of the State Government. To this end, a Standardized Chart of Account (COA) along-side a set of General Purpose Financial Statements (GPFS) was domesticated and adopted. </t>
  </si>
  <si>
    <t>The General Purpose Financial Statements (GPFS) are prepared under the Historical cost convention and in accordance with the International Public Sector Accounting Standards (IPSAS) Accrual Basis and other applicable Standards as defined by the Fiscal Responsibility Commission (FRC), the Financial Reporting Council of Nigeria (FRCN) and with the provisions of the Constitution of the Federal Republic of Nigeria 1999 as amended, the Finance Control and Management Act (1958) now CAP F.26 LFN 2004 and in agreement with the Standardized Reporting Format approved by the Federation Account Allocation Committee (FAAC) of the Federal Republic of Nigeria in 2013.</t>
  </si>
  <si>
    <t xml:space="preserve">In order to ensure effective and efficient utilization of the COA and the GPFS, Accounting Policies have been developed by the State Government as a set of Guidelines to direct the processes and procedures relating to financial reporting in the State Government financial statements. </t>
  </si>
  <si>
    <t>Thus, in line with the Format, the 2019 Consolidated Financial Statements comprise of the following;-</t>
  </si>
  <si>
    <t>The financial statements have been prepared on a Going Concern Basis.</t>
  </si>
  <si>
    <t>The objectives of the financial statements are to provide information about the financial position, performance and cash flows of Kogi State Government that is useful to a wide range of users. Being a public sector entity, the objectives were developed specifically to provide information useful for decision making, and also to demonstrate the level of Kogi State Government's accountability for the resources entrusted to it.</t>
  </si>
  <si>
    <t>The key considerations and accounting principles to be followed when preparing the financial statements are those laid out in Kogi State Government’s Financial Regulations and Public Finance Management Law (2011) and those described in IPSAS1. This includes: fair presentation, accrual basis, going concern, consistency of presentation, aggregation, offsetting and comparative information.</t>
  </si>
  <si>
    <t>Preparation of the financial statements in accordance with the above mentioned rules and principles requires management to make estimates that affect the reported amounts of certain items in the Statement of financial position and Statement of financial performance (economic outturn account), as well as the related disclosures.</t>
  </si>
  <si>
    <t>The Accounting year of the State Government Financial Statements (Fiscal year) is from 01 January to 31 December. Each accounting year is divided into 12 Calendar months (Periods) and is set up as such in the accounting system.</t>
  </si>
  <si>
    <t>Summary of Significant Accounting Policies</t>
  </si>
  <si>
    <t>Revenue includes only the gross inflow of economic benefits or service potential received or is receivable by the entity on its own account. Those amounts collected as an agent of the government or on behalf of third parties are not considered as revenue. Revenue is measured at the fair value of the consideration received or receivable.</t>
  </si>
  <si>
    <t>Statutory allocation is income from the revenue allocation system wherein funds are allocated to each federating unit from the Federation Account based on certain predetermined criteria. Statutory allocation is measured at fair value and recognized at point of receipt.</t>
  </si>
  <si>
    <t>These include grants and other capital receipts. Capital receipts are measured at fair value or when there is an enforceable claim to receive the asset if it is free from conditions. Capital receipts are recognized when it is probable that the economic benefits or service potential related to the asset will flow to Kogi State Government and can be measured reliably.</t>
  </si>
  <si>
    <t>These represent revenue from Lottery Board and recovered funds. Revenue from Lottery Board is received from lottery and bet operators in the State. This is recognized at the fair value of the consideration received or receivable.</t>
  </si>
  <si>
    <t>Revenue involving the provision of services is recognized by reference to the stage of completion of the transaction at the reporting date.</t>
  </si>
  <si>
    <t>Interest cost is calculated using the Effective Interest Rate Method. The effective yield discounts estimated future cash receipts through the expected life of the financial asset to that asset’s net carrying amount. The method applies this yield to the principal outstanding to determine interest income / cost for each period.</t>
  </si>
  <si>
    <t>Cash and cash equivalent</t>
  </si>
  <si>
    <t>Cash and cash equivalents as shown in the statement of financial position comprises cash-in-hand or bank, deposit held at call with financial institutions and other short-term, highly liquid investments with original maturities of three months or less that are readily convertible to known amounts of cash and which are subject to an insignificant risk of changes in value.</t>
  </si>
  <si>
    <t>Inventory</t>
  </si>
  <si>
    <t>Inventories are stated at the lower of cost, current replacement cost and net realizable value. Net realizable value is the estimated selling price in the ordinary course of business, less any applicable completion and selling expenses. When inventories are held for distribution at no charge or for a nominal charge, they are measured at the lower of cost and current replacement cost. Current replacement cost is the cost that the Kogi State Government would incur to acquire the asset on the reporting date.</t>
  </si>
  <si>
    <t>The cost of finished goods and work in progress is determined using the first-in, first-out (FIFO) method and comprises raw materials, direct labour, other direct costs and related production overheads (based on normal operating capacity), incurred in bringing inventory to its present location and condition but, excludes borrowing.</t>
  </si>
  <si>
    <t>Financial Instrument</t>
  </si>
  <si>
    <t>A financial instrument is any contract that gives rise to both a financial asset of one entity and a financial liability or equity instrument of another entity.</t>
  </si>
  <si>
    <t xml:space="preserve">Kogi State Government classifies its financial assets in the following categories: at fair value through surplus or deficit, held to maturity, loans and receivables, and available for sale. The classification depends on the purpose for which the financial assets were acquired. </t>
  </si>
  <si>
    <t>Kogi State Government classifies its financial liabilities at fair value through surplus or deficit and at amortized cost. Classification of financial liabilities is based on the nature or characteristic of the instrument. The Office of the Accountant-General determines the classification of its financial assets and liabilities at initial recognition.</t>
  </si>
  <si>
    <t>For the fourth Transitional Financial Statements for the year ended 31 December 2019, Kogi State Government has recognized financial liabilities measured at amortized cost. These include local and foreign debts and investments.</t>
  </si>
  <si>
    <t>Financial assets or liabilities at fair value through surplus or deficit are financial assets or liabilities held for trading. A financial asset or liability is classified in this category if: acquired principally for the purpose of selling or repurchasing in the short term; or on initial recognition, it is part of a portfolio of identified financial instruments that are managed together and for which there is evidence of a recent pattern of short-term profit taking. Assets in this category are classified as current assets if expected to be realized within twelve months; otherwise, they are classified as non-current assets.</t>
  </si>
  <si>
    <t>Financial Liabilities at amortized cost include Payables, Other Liabilities and Debts</t>
  </si>
  <si>
    <t>Financial instruments in this category are measured at fair value on both initial recognition and subsequently. Transaction costs are expensed in the statement of financial performance. Surplus and deficit arising from changes in fair value are presented in the statement of financial performance within “other surplus and deficit (net)” in the period in which they arise. Non-derivative financial assets and liabilities at fair value through surplus or deficit are classified as current except for the portion expected to be realized or paid beyond twelve months of the reporting date, which are classified as long-term.</t>
  </si>
  <si>
    <t>Loans and receivables are initially recognized at fair value less transaction costs. Subsequently, loans and receivables are measured at amortized cost using the effective interest method less a provision for impairment.</t>
  </si>
  <si>
    <t>Available-for-sale investments are recognized initially at fair value plus transaction costs and are subsequently carried at fair value. A gain or loss on an available-for-sale financial asset shall be recognized directly in net assets through the Statement of changes in net assets, except for impairment losses and foreign exchange gains and losses, until the financial asset is derecognized, at which time the cumulative gain or loss previously recognized in net assets shall be recognized in surplus or deficit. On the other hand, interest calculated using the effective interest method is recognized in surplus or deficit. Available-for-sale investments are classified as non-current asset, unless an investment matures within twelve months, or the Government expects to dispose of it within twelve months.</t>
  </si>
  <si>
    <t>Financial liabilities measured at amortized cost are recognized initially at fair value, net of any transaction costs incurred, and subsequently at amortized cost using the effective interest method. These are classified as current liabilities if payment is due within twelve months. Otherwise, they are presented as non-current liabilities.</t>
  </si>
  <si>
    <t>Financial instruments are recognized when Kogi State Government becomes a party to the contractual provisions of the instrument. Planned future transactions, no matter how likely their occurrence may be, are not assets and liabilities because the entity has not become a party to a contract. Financial assets are derecognized when the rights to receive cash flows from the assets have expired or have been transferred and Kogi State Government has transferred substantially all risks and rewards of ownership. Financial liabilities are derecognized when the obligation under the liability is discharged, cancelled or expired.</t>
  </si>
  <si>
    <t>Financial assets and liabilities are offset and the net amount reported in the statement of financial position when there is a legally enforceable right to offset the recognized amounts and there is an intention to settle on a net basis or realize the asset and settle the liability simultaneously. The legally enforceable right must not be contingent on future events and must be enforceable in the normal course of business.</t>
  </si>
  <si>
    <t>Kogi State Government assesses at the end of each reporting period whether there is objective evidence that a financial asset or group of financial assets are impaired. A financial asset or a group of financial assets is impaired and impairment losses are incurred only if there is objective evidence of impairment as a result of one or more events that occurred after the initial recognition of the asset (a ‘loss event’) and that loss event (or events) has an impact on the estimated future cash flows of the financial asset or group of financial assets that can be reliably estimated.</t>
  </si>
  <si>
    <t>Evidence of impairment may include indications that the debtors or a group of debtors is experiencing significant financial difficulty, default or delinquency in interest or principal payments, the probability that they will enter bankruptcy or other financial reorganization, and where observable data indicate that there is a measurable decrease in the estimated future cash flows, such as changes in arrears or economic conditions that correlate with defaults.</t>
  </si>
  <si>
    <t xml:space="preserve">For loans and receivables category, the amount of the loss is measured as the difference between the asset’s carrying amount and the present value of estimated future cash flows (excluding future credit losses that have not been incurred) discounted at the financial asset’s original effective interest rate. </t>
  </si>
  <si>
    <t xml:space="preserve">The carrying amount of the asset is reduced and the amount of the loss is recognized in the statement of financial performance. If a loan or held-to-maturity investment has a variable interest rate, the discount rate for measuring any impairment loss is the current effective interest rate determined under the contract. </t>
  </si>
  <si>
    <t>As a practical expedient, Kogi State Government may measure impairment on the basis of an instrument’s fair value using an observable market price. If, in a subsequent period, the amount of the impairment loss decreases and the decrease can be related objectively to an event occurring after the impairment was recognized (such as an improvement in the debtor’s credit rating), the reversal of the previously recognized impairment loss is recognized in the statement of financial performance.</t>
  </si>
  <si>
    <t>These are financial instruments denominated in a currency other than the functional currency that results in the contractual right to collect, or contractual obligation to deliver cash in foreign currencies such as external loans where the amounts payable or receivable are denominated in a foreign currency.</t>
  </si>
  <si>
    <t>Financial instruments denominated in a foreign currency are initially recognized in the functional currency, by applying to the foreign currency amount, the Spot Exchange Rate between the functional currency and the foreign currency at the date of the transaction. At each subsequent reporting date, these financial instruments are translated using the closing rate.</t>
  </si>
  <si>
    <t>Property, Plant &amp; Equipment (PPE)</t>
  </si>
  <si>
    <t xml:space="preserve">Kogi State Government performed an Asset Verification Exercise in order to determine the deemed cost of some PPE items as at the date of adoption of IPSAS. Recognition of PPE items will be on a class by class basis. </t>
  </si>
  <si>
    <t>Repairs and maintenance costs are charged to the statement of financial performance during the financial period in which they are incurred.</t>
  </si>
  <si>
    <t>Finance costs attributable to amounts borrowed by Kogi State Government to fund the acquisition of property, plant and equipment are expensed immediately as they are incurred.</t>
  </si>
  <si>
    <t>Assets under construction are not depreciated as these assets are not yet available for use. Depreciation on other assets is calculated using the straight-line method to allocate their cost to their residual values over their estimated useful lives.</t>
  </si>
  <si>
    <t>Gains or losses on disposals are determined by comparing proceeds less selling expenses with the carrying amount of the disposed asset and are included in the Statement of financial performance.</t>
  </si>
  <si>
    <t>Public Debt Charge</t>
  </si>
  <si>
    <t>Impairment of Non-financial Asset</t>
  </si>
  <si>
    <t>An impairment loss shall be recognised immediately in surplus or deficit. After the recognition of an impairment loss, the depreciation (amortisation) charge for the asset shall be adjusted in future periods to allocate the asset’s revised carrying amount, less its residual value (if any), on a systematic basis over its remaining useful life</t>
  </si>
  <si>
    <t>Cash-generating Units</t>
  </si>
  <si>
    <t>A cash-generating unit is the smallest identifiable group of assets held with the primary objective of generating a commercial return that generates cash inflows from continuing use that are largely independent of the cash inflows from other assets or groups of assets. Identification of an asset’s cash-generating unit involves judgment. If recoverable amount cannot be determined for an individual asset, Kogi State Government will determine the recoverable amount of the cash-generating unit to which the asset belongs (the asset’s cash-generating unit).</t>
  </si>
  <si>
    <t>Foreign Currency Transactions</t>
  </si>
  <si>
    <t>Monetary assets and liabilities denominated in foreign currencies are translated into Nigerian Naira on the basis of the exchange rates applicable at the reporting period. Foreign exchange gains and losses that relate to debts are presented within the finance cost in the statement of financial performance. All other foreign exchange gains and losses are presented in the statement of financial performance on a net basis within other income or other expenses. Non-monetary items that are measured at fair value in foreign currency are translated using the exchange rates at the date when the fair value was determined. Translation differences on assets and liabilities carried at fair value are reported as part of the fair value gain or loss.</t>
  </si>
  <si>
    <t>Significant Accounting Judgement, Estimates &amp; Assumptions</t>
  </si>
  <si>
    <t>A contingent asset is a possible asset that arises from past events and of which the existence will be confirmed only by the occurrence or non-occurrence of one or more uncertain future events not wholly within the control of Kogi State Government. A contingent asset is disclosed when an inflow of economic benefits or service potential is probable.</t>
  </si>
  <si>
    <t>A contingent liability is a possible obligation that arises from past events and of which the existence will be confirmed only by the occurrence or non-occurrence of one or more uncertain future events not wholly within the control of the Kogi State Government, or a present obligation that arises from past events but is not recognised because:</t>
  </si>
  <si>
    <t>The preparation of Kogi State Government financial statements in conformity with IPSAS requires management to make judgements, estimates and assumptions that affect the reported amount of revenues, expenses, assets and liabilities, and the disclosure of contingent liabilities, at the end of the reporting period. However, uncertainty about these assumptions and estimates could result in outcomes that require a material adjustment to the carrying amount of the asset or liability affected in future periods.</t>
  </si>
  <si>
    <t xml:space="preserve">The preparation of financial statements in conformity with IPSAS requires the use of certain critical accounting estimates. It also requires management to exercise its judgement in the process of applying Kogi State Government’s accounting policies. The areas involving a higher degree of judgement or complexity, or areas where assumptions and estimates are significant to the financial statements are disclosed herein. </t>
  </si>
  <si>
    <t>Estimates and judgements are continually evaluated and are based on historical experience and other factors, including expectations of future events that are believed to be reasonable under the circumstances. Kogi State Government makes estimates and assumptions concerning the future. The resulting accounting estimates will, by definition, seldom equal the related actual results.</t>
  </si>
  <si>
    <t>Where the fair value of financial assets and financial liabilities recorded in the statement of financial position cannot be derived from active markets, their fair value is determined using valuation techniques including the discounted cash flow model. The inputs to these models are taken from observable markets where possible, but where this is not feasible, judgment is required in establishing fair values. Judgment includes the consideration of inputs such as liquidity risk, credit risk, financial risk and volatility. Changes in assumptions about these factors could affect the reported fair value of financial instruments.</t>
  </si>
  <si>
    <t>A recoverable is recognized when revenue is earned but cash or its equivalent is yet to be received. In accordance with revenue recognition criteria, Kogi State Government has measured its recoverable arising from tax receipts by using statistical model based on the history of collecting the particular tax in prior periods.</t>
  </si>
  <si>
    <t>The estimation of the useful lives of PPE is based on the state's accounting policy. Any material adjustment to the estimated useful lives of items of property, plant and equipment will have an impact on their carrying value.</t>
  </si>
  <si>
    <t xml:space="preserve">Leases of property, plant and equipment where Kogi State Government, as lessee, has substantially all the risks and rewards of ownership are classified as finance leases. Finance leases are capitalized at the inception of the lease at the present value of the minimum lease payments. </t>
  </si>
  <si>
    <t xml:space="preserve">Each lease payment is allocated between the liability and finance charges so as to achieve a constant rate on the balance outstanding. The corresponding rental obligations, net of finance charges, are included in long term liabilities if the tenure is more than one year. The finance cost is charged to the profit or loss over the lease period so as to produce a constant periodic rate of interest on the remaining balance of the liability for each period. </t>
  </si>
  <si>
    <t>Property, plant and equipment acquired under finance leases are depreciated on a straight-line basis over the asset's useful life or over the shorter of the asset's useful life and the lease term.</t>
  </si>
  <si>
    <t>Revenue from Non-exchange Transactions</t>
  </si>
  <si>
    <t>(i)</t>
  </si>
  <si>
    <t>Taxes Receipts</t>
  </si>
  <si>
    <t>(ii)</t>
  </si>
  <si>
    <t>Levies, Fees and Fines</t>
  </si>
  <si>
    <t>(iii)</t>
  </si>
  <si>
    <t>(iv)</t>
  </si>
  <si>
    <t>Capital Receipts</t>
  </si>
  <si>
    <t>(v)</t>
  </si>
  <si>
    <t>Revenue From Exchange Transactions</t>
  </si>
  <si>
    <t>Revenue From Other Services</t>
  </si>
  <si>
    <t>Classification</t>
  </si>
  <si>
    <t>Financial Assets and Liabilities at Fair Value through Surplus or Deficit</t>
  </si>
  <si>
    <t>Loans and Receivables</t>
  </si>
  <si>
    <t>Available-for-sale Investments</t>
  </si>
  <si>
    <t>Financial Liabilities at Amortized Cost</t>
  </si>
  <si>
    <t>Categories &amp; Measurement</t>
  </si>
  <si>
    <t>Financial Asset or Financial Liability at Fair Value through Surplus or Deficit</t>
  </si>
  <si>
    <t>Loan &amp; Receivables</t>
  </si>
  <si>
    <t>Available for Sale Investments</t>
  </si>
  <si>
    <t>Recognition &amp; De-recognition</t>
  </si>
  <si>
    <t>Reclassification</t>
  </si>
  <si>
    <t>Offsetting Financial Instruments</t>
  </si>
  <si>
    <t>Impairment of financial assets</t>
  </si>
  <si>
    <t>Financial Instruments denominated in foreign currencies</t>
  </si>
  <si>
    <t>Depreciation Rates</t>
  </si>
  <si>
    <t>Contingent Assets</t>
  </si>
  <si>
    <t>Contingent Liabilities</t>
  </si>
  <si>
    <t xml:space="preserve">It is not probable that an outflow of resources embodying economic benefits or service potential will be required to settle the obligation or, </t>
  </si>
  <si>
    <t>The amount of the obligation cannot be measured with sufficient reliability.</t>
  </si>
  <si>
    <t>Estimation and Assumptions</t>
  </si>
  <si>
    <t>Fair value estimation</t>
  </si>
  <si>
    <t>Recoverable from Non-exchange Transactions</t>
  </si>
  <si>
    <t>Depreciation and Carrying Amount of Property, Plant and Equipment</t>
  </si>
  <si>
    <t>Leases</t>
  </si>
  <si>
    <t>Summary of Significant Policies</t>
  </si>
  <si>
    <t>Ensures that all Ministries, Departments and Agencies keep proper books   and records which disclose with reasonable assurance and accuracy of the    financial position of the State.</t>
  </si>
  <si>
    <t xml:space="preserve">Takes such steps as are reasonably open to him to safeguard the assets of    the State and to prevent and detect fraud and irregularities </t>
  </si>
  <si>
    <t xml:space="preserve">Establishes and maintain an adequate system of internal control      designed to provide reasonable assurance that the transactions recorded  reflect the deployment of all financial resources by Government </t>
  </si>
  <si>
    <t xml:space="preserve">Ensures that in preparing the financial statements, he uses appropriate accounting policies consistently and supported by reasonable and prudent judgments and estimates and that all applicable accounting standards have been followed.  </t>
  </si>
  <si>
    <t>Consolidated Statement of Financial Performance,</t>
  </si>
  <si>
    <t>Consolidated Statement of Cash-Flow Statement,</t>
  </si>
  <si>
    <t>(vi)</t>
  </si>
  <si>
    <t>Consolidated Statement of Financial Position,</t>
  </si>
  <si>
    <t>Consolidated Statement of Changes in Equity,</t>
  </si>
  <si>
    <t>Consolidated Statement of Comparison of Budget and Actual,</t>
  </si>
  <si>
    <t xml:space="preserve">Notes to the Financial Statements </t>
  </si>
  <si>
    <t>Accounting Policies and other explanatory statements or notes.</t>
  </si>
  <si>
    <t>(vii)</t>
  </si>
  <si>
    <t>(viii)</t>
  </si>
  <si>
    <t>(ix)</t>
  </si>
  <si>
    <t>(x)</t>
  </si>
  <si>
    <t>(xi)</t>
  </si>
  <si>
    <t>(xii)</t>
  </si>
  <si>
    <t>(xiii)</t>
  </si>
  <si>
    <t>Land = N/A</t>
  </si>
  <si>
    <t>Building = 2%</t>
  </si>
  <si>
    <t>Fittings = 20%</t>
  </si>
  <si>
    <t>Furnitures = 20%</t>
  </si>
  <si>
    <t>Heritage Assets = N/A</t>
  </si>
  <si>
    <t>Laboratory Equipments =  20%</t>
  </si>
  <si>
    <t>Information Technology (IT) Equipments = 25%</t>
  </si>
  <si>
    <t>Motor Cycles = 20%</t>
  </si>
  <si>
    <t>Motor Vehicles = 20%</t>
  </si>
  <si>
    <t>Office Equipments = 25%</t>
  </si>
  <si>
    <t>Plant &amp; Machinery = 10%</t>
  </si>
  <si>
    <t>Road &amp; Infrastructure = 1.3%</t>
  </si>
  <si>
    <t>Biological Assets = 10%</t>
  </si>
  <si>
    <t>Note 12 a : Non Tax Revenue (By Economic Code)</t>
  </si>
  <si>
    <t>TOTAL EXPENDITURE</t>
  </si>
  <si>
    <t>RECURRENT EXPENDITURES</t>
  </si>
  <si>
    <t>CAPITAL EXPENDITURE</t>
  </si>
  <si>
    <t>TOTAL CAPITAL EXPENDITURE</t>
  </si>
  <si>
    <t>TOTAL RECURRENT EXPENDITURES</t>
  </si>
  <si>
    <t>RECURRENT REVENUE</t>
  </si>
  <si>
    <t>TOTAL RECURRENT REVENUE</t>
  </si>
  <si>
    <t>NEW ADJUSTMENT ON PPE FOR 2019</t>
  </si>
  <si>
    <t>MINISTRY</t>
  </si>
  <si>
    <t>PLANTS AND MACHINERY</t>
  </si>
  <si>
    <t>INFRASTRUCTURE</t>
  </si>
  <si>
    <t>LAND AND BUILDING</t>
  </si>
  <si>
    <t>WORKS</t>
  </si>
  <si>
    <t>ENVIRONMENT</t>
  </si>
  <si>
    <t>KOGROMA</t>
  </si>
  <si>
    <t>WATER RESOURCES</t>
  </si>
  <si>
    <t>HEALTH</t>
  </si>
  <si>
    <t>AGRIC</t>
  </si>
  <si>
    <t>DEPRECIATION AMOUNT</t>
  </si>
  <si>
    <t>JAAC Special Allocation</t>
  </si>
  <si>
    <t xml:space="preserve">Note 12  : Non Tax Revenue </t>
  </si>
  <si>
    <t>Land</t>
  </si>
  <si>
    <t>Buildings</t>
  </si>
  <si>
    <t>Capital Market Bonds &amp; Other Long Term Borrowing (Note 28 a)</t>
  </si>
  <si>
    <t>Ankpa Local Government Area of Kogi State has applied the following accounting policies in preparation of the financial statements for the year ended 31 December 2019. These policies have been consistently applied to all the years presented, unless otherwise stated.</t>
  </si>
  <si>
    <t>These are transactions in which Ankpa Local Government Area of Kogi State receives value from, without directly giving appropriately equal value in exchange. This includes mainly direct and indirect taxes. In addition to taxes, Kogi State Government also receives payments from other parties, such as transfers, grants, fines and donations.</t>
  </si>
  <si>
    <t>Taxes are economic benefits or service potential compulsorily paid or payable to Ankpa Local Government Area of Kogi State, in accordance with laws and/or regulations, established to provide revenue to the Government. Taxes do not include fines or other penalties imposed for breach of the law.Ankpa Local Government Area of Kogi State Government recognizes revenue from taxes by reference to the earning of assessable income by the taxpayers. Taxes are measured at the fair value of the consideration received or receivable to Ankpa Local Government Area of Kogi State Inland Revenue Service. The tax rates and tax laws used to compute the amount are those that are enacted or substantively enacted, at the reporting date.</t>
  </si>
  <si>
    <t>Ankpa Local Government Area of Kogi State taxes include: Pay-As-You-Earn, Tax on Contract, Withholding Tax, Entertainment Tax, Capital Gain Tax, Stamp Duties, Development Levy, Property Tax, Business Premises and other tax receipts.</t>
  </si>
  <si>
    <t>These are inflows of future economic benefits or service potentials from non-exchange transactions other than taxes. They are economic benefits or service potential received or receivable by Kogi State Government, as determined by Ankpa Local Government Area of Kogi State laws or by a court and other law enforcement bodies, as a consequence of the breach of laws or regulations and are recognized at the point when the levy is being imposed.</t>
  </si>
  <si>
    <t xml:space="preserve">These are transactions in which Ankpa Local Area of Kogi State receives consideration from, and directly gives approximately equal value in revenue from the sale of goods and services is recognized when the significant risk and rewards of ownership of the goods are transferred to the buyer. This is when the goods have been delivered and when the revenue can be measured reliably and it is probable that the economic benefits or service potential associated with the transaction will flow to Ankpa Local Government Area of Kogi State. </t>
  </si>
  <si>
    <t>Revenue arising from the use by others of Ankpa Local Government Area of Kogi State assets yielding rental income, interest, royalties and dividends or similar distributions, are recognized as they are earned in accordance with the substance of the relevant agreement. Revenue is recognized when the amount can be measured reliably, and it is probable that the economic benefits or service potential associated with the transaction will flow to Ankpa Local Government Area of Kogi State. Where the contract outcome cannot be measured reliably, revenue is recognized only to the extent that the expenses incurred are recoverable.</t>
  </si>
  <si>
    <t>Revenue from other services include proceeds from Private Sector Developer’s Programme, toll revenue, proceeds from hospital units and other miscellaneous revenue from exchange transactions. Ankpa Local Government Area of Kogi State recognizes revenue from rendering of services as it is earned, that is, as the services are provided. It is measured at the fair value of the consideration received or receivable.</t>
  </si>
  <si>
    <t>Investment income consists of dividend income. Dividend income or similar distributions are recognized when Ankpa Local Government Area of Kogi State right to receive payment is established.</t>
  </si>
  <si>
    <t>Loans and receivables are non-derivative financial assets with fixed or determinable payments that are not quoted in an active market. They are included in current assets, except for maturities greater than twelve months after the end of the reporting period. These are classified as non-current assets. Ankpa Local Government Area of Kogi State loans and receivables comprise ‘receivables from exchange transactions', 'recoverable from non-exchange transactions', 'other receivables’ and ‘cash and cash equivalents’ and are presented in the statement of financial position.</t>
  </si>
  <si>
    <t>Available-for-sale financial assets are non-derivatives that are either designated in this category or not classified in any of the other categories. They are included in non-current assets unless the investment matures or Ankpa Local Government Area of Kogi State intends to dispose of it within 12 months of the end of the reporting period.Ankpa Local Government Area of Kogi State has recognized some of its quoted and unquoted investments as well as managed funds as available-for-sale Investment.</t>
  </si>
  <si>
    <t>Ankpa Local Government Area of Kogi State may choose to reclassify a non-derivative trading financial asset out of the held for trading category if the financial asset is no longer held for the purpose of selling it in the near term. Financial assets other than loans and receivables are permitted to be reclassified out of the held for trading category only in rare circumstances arising from a single event that is unusual and highly unlikely to recur in the near term. Reclassifications are made at fair value as of the reclassification date. Fair value becomes the new cost or amortized cost as applicable, and no reversals of fair value gains or losses recorded before reclassification date are subsequently made.</t>
  </si>
  <si>
    <t xml:space="preserve">Property, Plant and Equipment are stated at historical cost less accumulated depreciation and impairment losses. Historical cost includes expenditure that is directly attributable to the acquisition or construction of the asset. Subsequent costs are included in the asset’s carrying amount or recognized as a separate asset, as appropriate, only when it is probable that future economic benefits or the service potentials, associated with the item will flow to Ankpa Local Government Area of Kogi State and its cost can be measured reliably. </t>
  </si>
  <si>
    <t>The following standard rates shall be applied to all Ankpa Local Government Area of Kogi State assets:</t>
  </si>
  <si>
    <t>Public debt charges are interest and other expenses incurred by Ankpa Local Government Area of Kogi State in connection with the borrowing of funds for qualifying assets. Kogi State Government has adopted the benchmark treatment, under which public debt charges are recognized as an expense in the period in which they are incurred, regardless of how the debts are applied.</t>
  </si>
  <si>
    <t xml:space="preserve">Impairment is defined as a loss in the future economic benefits or service potential of an asset, over and above the systematic recognition of the loss of the asset’s future economic benefits or service potential through depreciation.Ankpa Local Government Area of Kogi State assesses whether there is any indication that an asset may be impaired at each reporting date. If any such indication exists, Kogi State Government will estimate the recoverable amount of the asset. For intangible assets, irrespective of whether there is any indication of impairment, Kogi State Government will test its intangible asset with an indefinite useful life or an intangible asset not yet available for use for impairment annually by comparing its carrying amount with its recoverable amount. If there is an indication that an asset may be impaired, this may indicate that the remaining useful life, the depreciation (amortization) method, or the residual value for the asset needs to be reviewed and adjusted in accordance with the standard applicable to the asset. If the reasons for impairments recognized in previous years no longer apply, the impairment losses are reversed accordingly.                                                                                                                                                                                                                                                                                                                                                Recoverable amount is the higher of an asset’s fair value less costs to sell and its value in use. Impairment loss is recognized when the recoverable amount of an asset is less than its carrying amount. The carrying amount of the asset shall be reduced to its recoverable amount. </t>
  </si>
  <si>
    <t>Items included in the financial statements of each of Ankpa Local Government Area of Kogi State entities are measured using the currency of the primary economic environment in which the entity operates (‘the functional currency’). The financial statements are presented in Nigerian Naira (NGN), which is Ankpa Local Government Area of Kogi State functional and presentation currency. Foreign currency transactions throughout the year are converted into Nigerian Naira at the ruling Central Bank of Nigeria (CBN) rate of exchange at the dates of the transactions. Foreign currency balances as at the year-end are valued at the exchange rates prevailing at that date.</t>
  </si>
  <si>
    <t>EARNING FROM COMMERCIAL ACTIVITIES</t>
  </si>
  <si>
    <t>RENT ON GOVERNMENT BUILDING</t>
  </si>
  <si>
    <t>RENT ON GOVERNMENT PROPERTIES</t>
  </si>
  <si>
    <t>INVENTORIES</t>
  </si>
  <si>
    <t>ADVANCES</t>
  </si>
  <si>
    <t>Note 20 b: Other Current Assets</t>
  </si>
  <si>
    <t>Other Current Assets</t>
  </si>
  <si>
    <t>Book Value as at 31 December 2019</t>
  </si>
  <si>
    <t>Market Price Per Unit as at 31 December 2019</t>
  </si>
  <si>
    <t>Market Value as at 31 December 2019</t>
  </si>
  <si>
    <t>Balance b/f</t>
  </si>
  <si>
    <t xml:space="preserve">Payee  </t>
  </si>
  <si>
    <t>NULGE</t>
  </si>
  <si>
    <t>M &amp; HWUN</t>
  </si>
  <si>
    <t>SALES OF ID CARDS(STATE ORIGIN)</t>
  </si>
  <si>
    <t>SALES OF STORES/SCRAP/UNSERVICEABLE ITEMS</t>
  </si>
  <si>
    <t>SALES OF IMPROVED SEED/CHEMICAL</t>
  </si>
  <si>
    <t>EARNING FROM HIRING OF PLANTS/EQUIPMENTS</t>
  </si>
  <si>
    <t>RENT AND PREMIUM ON THE ALLOCATION OF LAND</t>
  </si>
  <si>
    <t>Salary Payables for the year</t>
  </si>
  <si>
    <t>Payment</t>
  </si>
  <si>
    <t>Total Salary</t>
  </si>
  <si>
    <t>Pension for the year</t>
  </si>
  <si>
    <t>Stardust Construction</t>
  </si>
  <si>
    <t>Note 25c : Short Term Loans &amp; Debts (Other Payables)</t>
  </si>
  <si>
    <t>Clearing of Right of ways</t>
  </si>
  <si>
    <t>Loan in respect of IGR generation (NEXIA )</t>
  </si>
  <si>
    <t>Note 25b : Short Term Loans &amp; Debts (Salary Payables)</t>
  </si>
  <si>
    <t>Local Government Treasurer (LGT)</t>
  </si>
  <si>
    <t>Year Ended 31 December 2020</t>
  </si>
  <si>
    <t>Receivables</t>
  </si>
  <si>
    <t>Cash &amp; Cash Equivalent as at 01 January 2020</t>
  </si>
  <si>
    <t>Cash &amp; Cash Equivalent as at 31 December 2020</t>
  </si>
  <si>
    <t>Note 1 : Government Share of FAAC (Statutory Revenue)</t>
  </si>
  <si>
    <t>Note 2: Government Share of Value Added Tax (VAT)</t>
  </si>
  <si>
    <t>STATEMENTS OF FINANCIAL PERFORMANCE FOR THE YEAR ENDED 31 DECEMBER 2020</t>
  </si>
  <si>
    <t>Note 3  : Tax Revenue</t>
  </si>
  <si>
    <t>Balance c/forward 31 December 2020</t>
  </si>
  <si>
    <t>Disposal Charges For  Year</t>
  </si>
  <si>
    <t>Balance b/f  01 January 2020</t>
  </si>
  <si>
    <t>Total Principal Payment for 2020</t>
  </si>
  <si>
    <t>Closing Balance as at 31 December 2020 (US Dollars)</t>
  </si>
  <si>
    <t>Closing Balance as at 31 December 2020 (Naira)</t>
  </si>
  <si>
    <t>Purchase of Agric Equipment</t>
  </si>
  <si>
    <t>]\</t>
  </si>
  <si>
    <t>Year Ended 31st 
December 2020</t>
  </si>
  <si>
    <t>Year Ended 31st 
December 2019</t>
  </si>
  <si>
    <t>Minority 
Interest</t>
  </si>
  <si>
    <t>Accumulated 
Surpluses/
(Deficits)</t>
  </si>
  <si>
    <t>Capital
 Grant</t>
  </si>
  <si>
    <t>Note 1 a : Government Share of FAAC (Statutory Revenue)</t>
  </si>
  <si>
    <t>Balance
 Payable</t>
  </si>
  <si>
    <r>
      <t xml:space="preserve">These Financial Statements have been prepared in accordance with the provisions of the Finance (Control and Management) Act 1958 now CAP F26 LFN 2004 as well as the National Treasury Circular TRY/A5 &amp; </t>
    </r>
    <r>
      <rPr>
        <b/>
        <sz val="11"/>
        <color theme="1"/>
        <rFont val="Berlin Sans FB"/>
        <family val="2"/>
      </rPr>
      <t>B5/2016.OAGF/CAD/26/V.III/7</t>
    </r>
    <r>
      <rPr>
        <sz val="11"/>
        <color theme="1"/>
        <rFont val="Berlin Sans FB"/>
        <family val="2"/>
      </rPr>
      <t xml:space="preserve">. The Statements comply with the provisions of International Public Sector Accounting Standards (IPSAS) Accrual Basis, issued by the International Public Sector Accounting Standard Board (IPSASB) for the three tiers of government in Nigeria. </t>
    </r>
  </si>
  <si>
    <r>
      <t>All amounts have been presented in the currency of the Nigeria Naira (₦) which is the functional currency of Kogi State Government</t>
    </r>
    <r>
      <rPr>
        <b/>
        <sz val="11"/>
        <color theme="1"/>
        <rFont val="Berlin Sans FB"/>
        <family val="2"/>
      </rPr>
      <t>.</t>
    </r>
  </si>
  <si>
    <t>Difference
 Between
 Budget
 &amp; Actual</t>
  </si>
  <si>
    <t>Administrative 
Code</t>
  </si>
  <si>
    <t>Balance 
Payable</t>
  </si>
  <si>
    <t>Total 
Pension</t>
  </si>
  <si>
    <t>Economic
 Code</t>
  </si>
  <si>
    <t>ADVOCACY, MONITORING &amp; SENSITIZATION
 IN THE LGAS</t>
  </si>
  <si>
    <t>Economic 
Code</t>
  </si>
  <si>
    <t>NOTE 6: Overhead Costs</t>
  </si>
  <si>
    <t>Note 2a : Government Share of Value Added Tax (VAT)</t>
  </si>
  <si>
    <t>First Bank Plc (Tenement &amp; Signboard)</t>
  </si>
  <si>
    <t>Unity Bank Plc (Tenement &amp; Signboard)</t>
  </si>
  <si>
    <t>UBA Plc</t>
  </si>
  <si>
    <t>Zenith Bank Plc</t>
  </si>
  <si>
    <t>Note 11: Inventory</t>
  </si>
  <si>
    <t>50 booklet of receipt @ N1,000</t>
  </si>
  <si>
    <t>2 booklet of SRV @ N5000</t>
  </si>
  <si>
    <t>5 booklet of cashbook @ N4000</t>
  </si>
  <si>
    <t>5 booklet of deposit cash ledger @ N2000</t>
  </si>
  <si>
    <t>5 monthly abstract revenue  @ N2000</t>
  </si>
  <si>
    <t>5 booklet of DVA @ N2000</t>
  </si>
  <si>
    <t>2 VSL @N50000</t>
  </si>
  <si>
    <t>20 personal @ N2000</t>
  </si>
  <si>
    <t>250 storage box for receipt @ 1000</t>
  </si>
  <si>
    <t xml:space="preserve">Note 13: Short Term Loans &amp; Debts </t>
  </si>
  <si>
    <t>Salary Payables (13a)</t>
  </si>
  <si>
    <t>Other Payables (13b)</t>
  </si>
  <si>
    <t>Note 13b: Other Payables</t>
  </si>
  <si>
    <t>Electrical Bills</t>
  </si>
  <si>
    <t>Year Ended 31st 
December 2021</t>
  </si>
  <si>
    <t>Financial Statements for the Year Ended 31 December, 2021</t>
  </si>
  <si>
    <t>Balance b/forward 01 January 2021</t>
  </si>
  <si>
    <t>Note 12: Receivables</t>
  </si>
  <si>
    <t xml:space="preserve">GLO Com. Ltd </t>
  </si>
  <si>
    <t xml:space="preserve">MTN NG </t>
  </si>
  <si>
    <t xml:space="preserve">Etisalat </t>
  </si>
  <si>
    <t>Airtel NG Ltd</t>
  </si>
  <si>
    <t>LG Lock-up Stores</t>
  </si>
  <si>
    <t>Opening Balance as at 01 January 2021</t>
  </si>
  <si>
    <t>Closing Balance as at 31 December 2021</t>
  </si>
  <si>
    <t>Supplem
entary</t>
  </si>
  <si>
    <t>Opening Balance as at 01 January, 2021</t>
  </si>
  <si>
    <t>Closing Balance 31 December, 2020</t>
  </si>
  <si>
    <t xml:space="preserve"> Total </t>
  </si>
  <si>
    <t>Political Office Holders</t>
  </si>
  <si>
    <t>-</t>
  </si>
  <si>
    <t>Idah Local Government of Kogi State</t>
  </si>
  <si>
    <t>Idah Local Government</t>
  </si>
  <si>
    <t>Forex Equalization</t>
  </si>
  <si>
    <t>Recovered Excess Bank Charges</t>
  </si>
  <si>
    <t>NNPC Refund</t>
  </si>
  <si>
    <t>Budget Augmentation</t>
  </si>
  <si>
    <t>Non-oil Revenue</t>
  </si>
  <si>
    <t>Solid Minerals (Oil Excess Revenue)</t>
  </si>
  <si>
    <t>Garnished Fund</t>
  </si>
  <si>
    <t>Salary Bailout</t>
  </si>
  <si>
    <t>NET SRA</t>
  </si>
  <si>
    <t>EXCHANGE DIFFERENCE</t>
  </si>
  <si>
    <t>FOREX EQUALIZATION</t>
  </si>
  <si>
    <t>NON -OIL REVENUE</t>
  </si>
  <si>
    <t>Licenses and Permits</t>
  </si>
  <si>
    <t>Fines, Fees and Levies</t>
  </si>
  <si>
    <t>Earning – General</t>
  </si>
  <si>
    <t>Tenement rate</t>
  </si>
  <si>
    <t>Shops &amp; Kiosk Rate</t>
  </si>
  <si>
    <t>Market rate</t>
  </si>
  <si>
    <t>Cattle dealer</t>
  </si>
  <si>
    <t>Abattoir/slaughter slabs</t>
  </si>
  <si>
    <t>Right of occupancy</t>
  </si>
  <si>
    <t>Development levy</t>
  </si>
  <si>
    <t>Inspection fee</t>
  </si>
  <si>
    <t>Parking fees</t>
  </si>
  <si>
    <t>Earning from laboratory services</t>
  </si>
  <si>
    <t>Earning rom hiring of plants &amp; equipment</t>
  </si>
  <si>
    <t>Earning rom the using of government vehicles</t>
  </si>
  <si>
    <t>Earning from the using of government hall</t>
  </si>
  <si>
    <t>Earning from medical services</t>
  </si>
  <si>
    <t>Earning from commercial activities</t>
  </si>
  <si>
    <t>Rent on government land</t>
  </si>
  <si>
    <t>Hiring sarries</t>
  </si>
  <si>
    <t>Liquror</t>
  </si>
  <si>
    <t>DEPARTMENT</t>
  </si>
  <si>
    <t xml:space="preserve">BUDGET </t>
  </si>
  <si>
    <t xml:space="preserve">VARIANCE </t>
  </si>
  <si>
    <t>YEAR ENDED DEC 2020</t>
  </si>
  <si>
    <t>OFFICE OF THE CHAIRMAN</t>
  </si>
  <si>
    <t>OFFICE OF VICE CHAIRMAN</t>
  </si>
  <si>
    <t>SECRETARY</t>
  </si>
  <si>
    <t>THE COUCNCIL</t>
  </si>
  <si>
    <t>PMD</t>
  </si>
  <si>
    <t>AGRIC &amp; NATURAL RESOURCES</t>
  </si>
  <si>
    <t>FINANCE AND SUPPLY</t>
  </si>
  <si>
    <t>B.P.R. S</t>
  </si>
  <si>
    <t>EDUCATION AND SOCIAL SERV</t>
  </si>
  <si>
    <t>WORKS&amp; HOUSING</t>
  </si>
  <si>
    <t>PHC</t>
  </si>
  <si>
    <t>NON-REGULAR ALLOWANCE</t>
  </si>
  <si>
    <t>PAYE</t>
  </si>
  <si>
    <t>MHWU</t>
  </si>
  <si>
    <t xml:space="preserve">TOTAL </t>
  </si>
  <si>
    <t>NOTE 4C  SCHEDULE OF SALARY PAID</t>
  </si>
  <si>
    <t xml:space="preserve">SALARY 
PAID </t>
  </si>
  <si>
    <t>Medical &amp; Health</t>
  </si>
  <si>
    <t>National Union of Pensioners</t>
  </si>
  <si>
    <t>Welfare Packages</t>
  </si>
  <si>
    <t>Workshop Seminars &amp; Conferences</t>
  </si>
  <si>
    <t>Withholding Tax (FIRS)</t>
  </si>
  <si>
    <t>Monthly Allowance</t>
  </si>
  <si>
    <t>Furniture Allowance for Honourable Member</t>
  </si>
  <si>
    <t>Note 3b: Non-Tax Revenue</t>
  </si>
  <si>
    <t>Admin  Code</t>
  </si>
  <si>
    <t>NOTE 5: Social Benefits</t>
  </si>
  <si>
    <t>Local travel &amp; Transport; (DTA)</t>
  </si>
  <si>
    <t>Office stationaries</t>
  </si>
  <si>
    <t>Other maintenance Service</t>
  </si>
  <si>
    <t>Security vote</t>
  </si>
  <si>
    <t>Security service</t>
  </si>
  <si>
    <t>Clearing/Fumigation service</t>
  </si>
  <si>
    <t>Financial Consulting</t>
  </si>
  <si>
    <t>Legal Services</t>
  </si>
  <si>
    <t>Agricultural consulting</t>
  </si>
  <si>
    <t>Medical Consulting</t>
  </si>
  <si>
    <t>Publicity &amp; Advertisement</t>
  </si>
  <si>
    <t>Medical Expenses (supply Drugs)</t>
  </si>
  <si>
    <t>Welfare package</t>
  </si>
  <si>
    <t>Loan Repayment</t>
  </si>
  <si>
    <t>Sporting activities</t>
  </si>
  <si>
    <t>Statutory Contribution (Teacher)</t>
  </si>
  <si>
    <t>Value Added Tax (VAT</t>
  </si>
  <si>
    <t>Withholding Tax (WHT)</t>
  </si>
  <si>
    <t>Pay-as – year-earn (PAYE)</t>
  </si>
  <si>
    <t>STATUTORY REMITANCE</t>
  </si>
  <si>
    <t>1% office of Auditor General</t>
  </si>
  <si>
    <t>!% Ministry for Local Govt &amp; Chieftaincy</t>
  </si>
  <si>
    <t>1% Local Govt Service Commission</t>
  </si>
  <si>
    <t>5% Traditional Council</t>
  </si>
  <si>
    <t>5% K/S Confluence University of Science &amp; Tech</t>
  </si>
  <si>
    <t>0.25 % K/S Security Trust Fund</t>
  </si>
  <si>
    <t>SUBVENTION:</t>
  </si>
  <si>
    <t>LGEA SUBEB</t>
  </si>
  <si>
    <t>Union Bank</t>
  </si>
  <si>
    <t>Zenith bank</t>
  </si>
  <si>
    <t>Note 9: Cash &amp; Cash Equivalent (By Banks)</t>
  </si>
  <si>
    <t>Note 87 Schedule of Property, Plant &amp; Equipment (PPE)</t>
  </si>
  <si>
    <t>Furniture &amp; Fittings</t>
  </si>
  <si>
    <t xml:space="preserve">Medical Equipment </t>
  </si>
  <si>
    <t>Plant &amp; Machinery</t>
  </si>
  <si>
    <t xml:space="preserve">Infrastructures </t>
  </si>
  <si>
    <t>Teaching &amp; Learning Aids</t>
  </si>
  <si>
    <t xml:space="preserve">Agricultural Equipment </t>
  </si>
  <si>
    <t>Motor Vehicles</t>
  </si>
  <si>
    <t xml:space="preserve">Prior year adjustment </t>
  </si>
  <si>
    <t xml:space="preserve">Total Charge for the year </t>
  </si>
  <si>
    <t>Balance c/forward 31 December 2021</t>
  </si>
  <si>
    <t>Balance as at 31 December 2021</t>
  </si>
  <si>
    <t>NOTE 8: Public Debt Charges</t>
  </si>
  <si>
    <t>Note 10a: Short Term Loans &amp; Debts</t>
  </si>
  <si>
    <t>Salary Payables</t>
  </si>
  <si>
    <t>Other Payables (25b)</t>
  </si>
  <si>
    <t>Loan in respect of IGR generation (NEXIA)</t>
  </si>
  <si>
    <t>Note 10b: Salary Payables</t>
  </si>
  <si>
    <t>NOTE 12: SCHEDULE OF CAPITAL EXPENDITURES</t>
  </si>
  <si>
    <t>Purchase of Teaching/Learning Aids</t>
  </si>
  <si>
    <t>Construction/Provision of traffic street light</t>
  </si>
  <si>
    <t xml:space="preserve">Rehabilitation/Repairs of Roads </t>
  </si>
  <si>
    <t>Industrial pollution prevention &amp; control (evacuation of refuse)</t>
  </si>
  <si>
    <t>Purchase of Agric Inputs</t>
  </si>
  <si>
    <t>Excess Crude</t>
  </si>
  <si>
    <t>Budget Augmentation/Budget Support Facility</t>
  </si>
  <si>
    <t>Refund from Federal Government</t>
  </si>
  <si>
    <t>Oil excess Revenue</t>
  </si>
  <si>
    <r>
      <t xml:space="preserve">Educational Materials </t>
    </r>
    <r>
      <rPr>
        <b/>
        <sz val="10"/>
        <color rgb="FF002060"/>
        <rFont val="Berlin Sans FB"/>
        <family val="2"/>
      </rPr>
      <t xml:space="preserve"> </t>
    </r>
  </si>
  <si>
    <t>Note 11: Reserves</t>
  </si>
  <si>
    <t>Reserves (Note 11)</t>
  </si>
  <si>
    <t>NNPC 
REFUND</t>
  </si>
  <si>
    <t>NOTE 4: Salaries &amp; Wages</t>
  </si>
  <si>
    <t>NOTE 4b:  SCHEDULE OF SALARY PAID</t>
  </si>
  <si>
    <t>YEAR ENDED
 DEC 2020</t>
  </si>
  <si>
    <t>GRAND TOTAL</t>
  </si>
  <si>
    <t>ABUKA ENEOJO J.</t>
  </si>
  <si>
    <t>SOLID 
MINERAL /
NON-OIL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</si>
</sst>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_-* #,##0_-;\-* #,##0_-;_-* &quot;-&quot;??_-;_-@_-"/>
  </numFmts>
  <fonts count="40"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1"/>
      <color rgb="FF000000"/>
      <name val="Calibri"/>
      <family val="2"/>
    </font>
    <font>
      <b/>
      <sz val="12"/>
      <color rgb="FF000000"/>
      <name val="Calibri"/>
      <family val="2"/>
    </font>
    <font>
      <b/>
      <sz val="12"/>
      <color rgb="FF000000"/>
      <name val="Times New Roman"/>
      <family val="1"/>
    </font>
    <font>
      <sz val="10"/>
      <name val="Arial"/>
      <family val="2"/>
    </font>
    <font>
      <b/>
      <sz val="14"/>
      <color theme="1"/>
      <name val="Times New Roman"/>
      <family val="1"/>
    </font>
    <font>
      <sz val="12"/>
      <color rgb="FF000000"/>
      <name val="Times New Roman"/>
      <family val="1"/>
    </font>
    <font>
      <b/>
      <sz val="12"/>
      <color theme="1"/>
      <name val="Times New Roman"/>
      <family val="1"/>
    </font>
    <font>
      <sz val="12"/>
      <color theme="1"/>
      <name val="Times New Roman"/>
      <family val="1"/>
    </font>
    <font>
      <sz val="12"/>
      <name val="Times New Roman"/>
      <family val="1"/>
    </font>
    <font>
      <sz val="11"/>
      <color theme="1"/>
      <name val="Times New Roman"/>
      <family val="1"/>
    </font>
    <font>
      <b/>
      <sz val="11"/>
      <color theme="1"/>
      <name val="Times New Roman"/>
      <family val="1"/>
    </font>
    <font>
      <sz val="14"/>
      <color theme="1"/>
      <name val="Times New Roman"/>
      <family val="1"/>
    </font>
    <font>
      <b/>
      <sz val="12"/>
      <name val="Times New Roman"/>
      <family val="1"/>
    </font>
    <font>
      <b/>
      <sz val="11"/>
      <color rgb="FF000000"/>
      <name val="Times New Roman"/>
      <family val="1"/>
    </font>
    <font>
      <b/>
      <sz val="14"/>
      <color theme="1"/>
      <name val="Calibri"/>
      <family val="2"/>
      <scheme val="minor"/>
    </font>
    <font>
      <sz val="14"/>
      <color theme="1"/>
      <name val="Calibri"/>
      <family val="2"/>
      <scheme val="minor"/>
    </font>
    <font>
      <b/>
      <sz val="16"/>
      <color theme="1"/>
      <name val="Calibri"/>
      <family val="2"/>
      <scheme val="minor"/>
    </font>
    <font>
      <u/>
      <sz val="11"/>
      <color theme="1"/>
      <name val="Calibri"/>
      <family val="2"/>
      <scheme val="minor"/>
    </font>
    <font>
      <b/>
      <u val="double"/>
      <sz val="11"/>
      <color theme="1"/>
      <name val="Calibri"/>
      <family val="2"/>
      <scheme val="minor"/>
    </font>
    <font>
      <sz val="9"/>
      <color rgb="FF000000"/>
      <name val="Times New Roman"/>
      <family val="1"/>
    </font>
    <font>
      <sz val="11"/>
      <color rgb="FF000000"/>
      <name val="Times New Roman"/>
      <family val="1"/>
    </font>
    <font>
      <b/>
      <sz val="13"/>
      <color rgb="FF000000"/>
      <name val="Calibri"/>
      <family val="2"/>
      <scheme val="minor"/>
    </font>
    <font>
      <b/>
      <sz val="11"/>
      <color theme="1"/>
      <name val="Berlin Sans FB"/>
      <family val="2"/>
    </font>
    <font>
      <sz val="11"/>
      <color theme="1"/>
      <name val="Berlin Sans FB"/>
      <family val="2"/>
    </font>
    <font>
      <b/>
      <sz val="11"/>
      <color rgb="FF000000"/>
      <name val="Berlin Sans FB"/>
      <family val="2"/>
    </font>
    <font>
      <b/>
      <sz val="11"/>
      <name val="Berlin Sans FB"/>
      <family val="2"/>
    </font>
    <font>
      <b/>
      <sz val="11"/>
      <color rgb="FFFF0000"/>
      <name val="Berlin Sans FB"/>
      <family val="2"/>
    </font>
    <font>
      <sz val="8"/>
      <name val="Calibri"/>
      <family val="2"/>
      <scheme val="minor"/>
    </font>
    <font>
      <b/>
      <sz val="11"/>
      <color rgb="FF002060"/>
      <name val="Berlin Sans FB"/>
      <family val="2"/>
    </font>
    <font>
      <sz val="11"/>
      <color rgb="FF002060"/>
      <name val="Berlin Sans FB"/>
      <family val="2"/>
    </font>
    <font>
      <b/>
      <sz val="10"/>
      <color rgb="FF002060"/>
      <name val="Berlin Sans FB"/>
      <family val="2"/>
    </font>
    <font>
      <sz val="10"/>
      <color rgb="FF002060"/>
      <name val="Berlin Sans FB"/>
      <family val="2"/>
    </font>
    <font>
      <b/>
      <u val="double"/>
      <sz val="10"/>
      <color rgb="FF002060"/>
      <name val="Berlin Sans FB"/>
      <family val="2"/>
    </font>
    <font>
      <b/>
      <i/>
      <sz val="10"/>
      <color rgb="FF002060"/>
      <name val="Berlin Sans FB"/>
      <family val="2"/>
    </font>
    <font>
      <i/>
      <sz val="10"/>
      <color rgb="FF002060"/>
      <name val="Berlin Sans FB"/>
      <family val="2"/>
    </font>
  </fonts>
  <fills count="6">
    <fill>
      <patternFill patternType="none"/>
    </fill>
    <fill>
      <patternFill patternType="gray125"/>
    </fill>
    <fill>
      <patternFill patternType="solid">
        <fgColor theme="0"/>
        <bgColor indexed="64"/>
      </patternFill>
    </fill>
    <fill>
      <patternFill patternType="solid">
        <fgColor theme="7" tint="0.79998168889431442"/>
        <bgColor indexed="65"/>
      </patternFill>
    </fill>
    <fill>
      <patternFill patternType="solid">
        <fgColor theme="0"/>
        <bgColor rgb="FFFFFFFF"/>
      </patternFill>
    </fill>
    <fill>
      <patternFill patternType="solid">
        <fgColor theme="0"/>
        <bgColor theme="4" tint="0.79998168889431442"/>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4" tint="0.39997558519241921"/>
      </top>
      <bottom style="thin">
        <color theme="4" tint="0.3999755851924192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thin">
        <color indexed="64"/>
      </left>
      <right/>
      <top/>
      <bottom style="double">
        <color indexed="64"/>
      </bottom>
      <diagonal/>
    </border>
    <border>
      <left/>
      <right style="thin">
        <color indexed="64"/>
      </right>
      <top style="medium">
        <color indexed="64"/>
      </top>
      <bottom style="thin">
        <color indexed="64"/>
      </bottom>
      <diagonal/>
    </border>
    <border>
      <left/>
      <right/>
      <top/>
      <bottom style="thin">
        <color indexed="64"/>
      </bottom>
      <diagonal/>
    </border>
  </borders>
  <cellStyleXfs count="5">
    <xf numFmtId="0" fontId="0" fillId="0" borderId="0"/>
    <xf numFmtId="43" fontId="2" fillId="0" borderId="0" applyFont="0" applyFill="0" applyBorder="0" applyAlignment="0" applyProtection="0"/>
    <xf numFmtId="0" fontId="2" fillId="3" borderId="0" applyNumberFormat="0" applyBorder="0" applyAlignment="0" applyProtection="0"/>
    <xf numFmtId="0" fontId="8" fillId="0" borderId="0"/>
    <xf numFmtId="9" fontId="2" fillId="0" borderId="0" applyFont="0" applyFill="0" applyBorder="0" applyAlignment="0" applyProtection="0"/>
  </cellStyleXfs>
  <cellXfs count="808">
    <xf numFmtId="0" fontId="0" fillId="0" borderId="0" xfId="0"/>
    <xf numFmtId="43" fontId="0" fillId="0" borderId="0" xfId="1" applyFont="1"/>
    <xf numFmtId="164" fontId="0" fillId="0" borderId="0" xfId="0" applyNumberFormat="1"/>
    <xf numFmtId="0" fontId="12" fillId="0" borderId="0" xfId="0" applyFont="1"/>
    <xf numFmtId="0" fontId="11" fillId="0" borderId="0" xfId="0" applyFont="1" applyAlignment="1">
      <alignment horizontal="right" wrapText="1"/>
    </xf>
    <xf numFmtId="0" fontId="11" fillId="0" borderId="0" xfId="0" applyFont="1" applyAlignment="1">
      <alignment horizontal="left"/>
    </xf>
    <xf numFmtId="0" fontId="11" fillId="0" borderId="0" xfId="0" applyFont="1" applyAlignment="1">
      <alignment horizontal="right"/>
    </xf>
    <xf numFmtId="0" fontId="11" fillId="0" borderId="0" xfId="0" applyFont="1"/>
    <xf numFmtId="0" fontId="12" fillId="0" borderId="0" xfId="0" applyFont="1" applyAlignment="1">
      <alignment wrapText="1"/>
    </xf>
    <xf numFmtId="0" fontId="12" fillId="0" borderId="0" xfId="0" applyFont="1" applyAlignment="1">
      <alignment horizontal="center" vertical="center"/>
    </xf>
    <xf numFmtId="0" fontId="11" fillId="0" borderId="0" xfId="0" applyFont="1" applyAlignment="1">
      <alignment horizontal="center" vertical="center"/>
    </xf>
    <xf numFmtId="43" fontId="12" fillId="0" borderId="1" xfId="1" applyFont="1" applyBorder="1"/>
    <xf numFmtId="43" fontId="11" fillId="0" borderId="1" xfId="1" applyFont="1" applyBorder="1"/>
    <xf numFmtId="0" fontId="12" fillId="0" borderId="1" xfId="0" applyFont="1" applyBorder="1"/>
    <xf numFmtId="43" fontId="12" fillId="0" borderId="1" xfId="0" applyNumberFormat="1" applyFont="1" applyBorder="1"/>
    <xf numFmtId="43" fontId="12" fillId="0" borderId="0" xfId="1" applyFont="1"/>
    <xf numFmtId="0" fontId="12" fillId="2" borderId="0" xfId="0" applyFont="1" applyFill="1"/>
    <xf numFmtId="0" fontId="14" fillId="0" borderId="0" xfId="0" applyFont="1"/>
    <xf numFmtId="0" fontId="15" fillId="0" borderId="0" xfId="0" applyFont="1"/>
    <xf numFmtId="0" fontId="11" fillId="2" borderId="36" xfId="0" applyFont="1" applyFill="1" applyBorder="1"/>
    <xf numFmtId="0" fontId="12" fillId="2" borderId="8" xfId="0" applyFont="1" applyFill="1" applyBorder="1"/>
    <xf numFmtId="0" fontId="12" fillId="2" borderId="5" xfId="0" applyFont="1" applyFill="1" applyBorder="1"/>
    <xf numFmtId="43" fontId="12" fillId="2" borderId="0" xfId="1" applyFont="1" applyFill="1"/>
    <xf numFmtId="164" fontId="12" fillId="2" borderId="0" xfId="0" applyNumberFormat="1" applyFont="1" applyFill="1"/>
    <xf numFmtId="0" fontId="11" fillId="0" borderId="62" xfId="0" applyFont="1" applyBorder="1"/>
    <xf numFmtId="4" fontId="11" fillId="0" borderId="65" xfId="0" applyNumberFormat="1" applyFont="1" applyBorder="1"/>
    <xf numFmtId="0" fontId="12" fillId="0" borderId="6" xfId="0" applyFont="1" applyBorder="1" applyAlignment="1">
      <alignment vertical="center" wrapText="1"/>
    </xf>
    <xf numFmtId="0" fontId="11" fillId="2" borderId="9" xfId="0" applyFont="1" applyFill="1" applyBorder="1"/>
    <xf numFmtId="165" fontId="12" fillId="0" borderId="29" xfId="1" applyNumberFormat="1" applyFont="1" applyBorder="1"/>
    <xf numFmtId="165" fontId="12" fillId="0" borderId="30" xfId="1" applyNumberFormat="1" applyFont="1" applyBorder="1"/>
    <xf numFmtId="0" fontId="14" fillId="2" borderId="0" xfId="0" applyFont="1" applyFill="1"/>
    <xf numFmtId="0" fontId="11" fillId="0" borderId="16" xfId="0" applyFont="1" applyBorder="1"/>
    <xf numFmtId="4" fontId="11" fillId="0" borderId="71" xfId="0" applyNumberFormat="1" applyFont="1" applyBorder="1"/>
    <xf numFmtId="0" fontId="10" fillId="0" borderId="1" xfId="0" applyFont="1" applyBorder="1"/>
    <xf numFmtId="165" fontId="12" fillId="0" borderId="0" xfId="0" applyNumberFormat="1" applyFont="1"/>
    <xf numFmtId="0" fontId="10" fillId="2" borderId="1" xfId="0" applyFont="1" applyFill="1" applyBorder="1" applyAlignment="1">
      <alignment vertical="center"/>
    </xf>
    <xf numFmtId="4" fontId="5" fillId="2" borderId="1" xfId="0" applyNumberFormat="1" applyFont="1" applyFill="1" applyBorder="1" applyAlignment="1">
      <alignment vertical="center"/>
    </xf>
    <xf numFmtId="165" fontId="10" fillId="2" borderId="1" xfId="1" applyNumberFormat="1" applyFont="1" applyFill="1" applyBorder="1" applyAlignment="1">
      <alignment vertical="center"/>
    </xf>
    <xf numFmtId="43" fontId="10" fillId="4" borderId="1" xfId="1" applyFont="1" applyFill="1" applyBorder="1" applyAlignment="1">
      <alignment vertical="center"/>
    </xf>
    <xf numFmtId="0" fontId="5" fillId="2" borderId="1" xfId="0" applyFont="1" applyFill="1" applyBorder="1" applyAlignment="1">
      <alignment vertical="center"/>
    </xf>
    <xf numFmtId="165" fontId="12" fillId="2" borderId="0" xfId="0" applyNumberFormat="1" applyFont="1" applyFill="1"/>
    <xf numFmtId="4" fontId="7" fillId="2" borderId="8" xfId="0" applyNumberFormat="1" applyFont="1" applyFill="1" applyBorder="1"/>
    <xf numFmtId="0" fontId="7" fillId="2" borderId="8" xfId="0" applyFont="1" applyFill="1" applyBorder="1"/>
    <xf numFmtId="4" fontId="7" fillId="2" borderId="16" xfId="0" applyNumberFormat="1" applyFont="1" applyFill="1" applyBorder="1" applyAlignment="1">
      <alignment horizontal="right"/>
    </xf>
    <xf numFmtId="0" fontId="7" fillId="2" borderId="16" xfId="0" applyFont="1" applyFill="1" applyBorder="1" applyAlignment="1">
      <alignment horizontal="right"/>
    </xf>
    <xf numFmtId="43" fontId="7" fillId="4" borderId="16" xfId="1" applyFont="1" applyFill="1" applyBorder="1" applyAlignment="1">
      <alignment horizontal="right"/>
    </xf>
    <xf numFmtId="0" fontId="10" fillId="2" borderId="20" xfId="0" applyFont="1" applyFill="1" applyBorder="1" applyAlignment="1">
      <alignment horizontal="center" vertical="center"/>
    </xf>
    <xf numFmtId="0" fontId="7" fillId="2" borderId="8" xfId="0" applyFont="1" applyFill="1" applyBorder="1" applyAlignment="1">
      <alignment vertical="center" wrapText="1"/>
    </xf>
    <xf numFmtId="0" fontId="10" fillId="2" borderId="33" xfId="0" applyFont="1" applyFill="1" applyBorder="1" applyAlignment="1">
      <alignment horizontal="center" vertical="center"/>
    </xf>
    <xf numFmtId="0" fontId="10" fillId="2" borderId="8" xfId="0" applyFont="1" applyFill="1" applyBorder="1" applyAlignment="1">
      <alignment vertical="center" wrapText="1"/>
    </xf>
    <xf numFmtId="0" fontId="7" fillId="2" borderId="5" xfId="0" applyFont="1" applyFill="1" applyBorder="1"/>
    <xf numFmtId="0" fontId="14" fillId="2" borderId="0" xfId="0" applyFont="1" applyFill="1" applyAlignment="1">
      <alignment vertical="center"/>
    </xf>
    <xf numFmtId="0" fontId="14" fillId="2" borderId="22" xfId="2" applyFont="1" applyFill="1" applyBorder="1" applyAlignment="1">
      <alignment horizontal="center" vertical="center"/>
    </xf>
    <xf numFmtId="164" fontId="18" fillId="2" borderId="23" xfId="1" applyNumberFormat="1" applyFont="1" applyFill="1" applyBorder="1" applyAlignment="1">
      <alignment vertical="center"/>
    </xf>
    <xf numFmtId="164" fontId="18" fillId="2" borderId="23" xfId="0" applyNumberFormat="1" applyFont="1" applyFill="1" applyBorder="1" applyAlignment="1">
      <alignment vertical="center"/>
    </xf>
    <xf numFmtId="164" fontId="18" fillId="2" borderId="23" xfId="0" applyNumberFormat="1" applyFont="1" applyFill="1" applyBorder="1" applyAlignment="1">
      <alignment horizontal="center" vertical="center"/>
    </xf>
    <xf numFmtId="0" fontId="14" fillId="2" borderId="25" xfId="2" applyFont="1" applyFill="1" applyBorder="1" applyAlignment="1">
      <alignment horizontal="center" vertical="center"/>
    </xf>
    <xf numFmtId="0" fontId="18" fillId="2" borderId="26" xfId="0" applyFont="1" applyFill="1" applyBorder="1" applyAlignment="1">
      <alignment vertical="center" wrapText="1"/>
    </xf>
    <xf numFmtId="164" fontId="18" fillId="2" borderId="26" xfId="1" applyNumberFormat="1" applyFont="1" applyFill="1" applyBorder="1" applyAlignment="1">
      <alignment vertical="center"/>
    </xf>
    <xf numFmtId="164" fontId="18" fillId="2" borderId="26" xfId="0" applyNumberFormat="1" applyFont="1" applyFill="1" applyBorder="1" applyAlignment="1">
      <alignment vertical="center"/>
    </xf>
    <xf numFmtId="164" fontId="18" fillId="2" borderId="26" xfId="0" applyNumberFormat="1" applyFont="1" applyFill="1" applyBorder="1" applyAlignment="1">
      <alignment horizontal="center" vertical="center"/>
    </xf>
    <xf numFmtId="43" fontId="18" fillId="2" borderId="37" xfId="1" applyFont="1" applyFill="1" applyBorder="1" applyAlignment="1">
      <alignment vertical="center"/>
    </xf>
    <xf numFmtId="164" fontId="18" fillId="2" borderId="23" xfId="1" applyNumberFormat="1" applyFont="1" applyFill="1" applyBorder="1" applyAlignment="1">
      <alignment horizontal="right" vertical="center"/>
    </xf>
    <xf numFmtId="164" fontId="18" fillId="2" borderId="26" xfId="1" applyNumberFormat="1" applyFont="1" applyFill="1" applyBorder="1" applyAlignment="1">
      <alignment horizontal="right" vertical="center"/>
    </xf>
    <xf numFmtId="0" fontId="11" fillId="0" borderId="15" xfId="0" applyFont="1" applyBorder="1"/>
    <xf numFmtId="0" fontId="11" fillId="0" borderId="36" xfId="0" applyFont="1" applyBorder="1"/>
    <xf numFmtId="0" fontId="12" fillId="0" borderId="8" xfId="0" applyFont="1" applyBorder="1"/>
    <xf numFmtId="4" fontId="12" fillId="0" borderId="8" xfId="0" applyNumberFormat="1" applyFont="1" applyBorder="1"/>
    <xf numFmtId="0" fontId="0" fillId="2" borderId="0" xfId="0" applyFill="1"/>
    <xf numFmtId="0" fontId="2" fillId="2" borderId="0" xfId="2" applyFill="1"/>
    <xf numFmtId="0" fontId="11" fillId="2" borderId="15" xfId="0" applyFont="1" applyFill="1" applyBorder="1"/>
    <xf numFmtId="0" fontId="11" fillId="2" borderId="16" xfId="0" applyFont="1" applyFill="1" applyBorder="1"/>
    <xf numFmtId="0" fontId="11" fillId="2" borderId="62" xfId="0" applyFont="1" applyFill="1" applyBorder="1"/>
    <xf numFmtId="0" fontId="11" fillId="2" borderId="55" xfId="0" applyFont="1" applyFill="1" applyBorder="1"/>
    <xf numFmtId="0" fontId="12" fillId="2" borderId="33" xfId="2" applyFont="1" applyFill="1" applyBorder="1" applyAlignment="1">
      <alignment horizontal="center"/>
    </xf>
    <xf numFmtId="4" fontId="2" fillId="2" borderId="0" xfId="2" applyNumberFormat="1" applyFill="1"/>
    <xf numFmtId="4" fontId="1" fillId="2" borderId="0" xfId="0" applyNumberFormat="1" applyFont="1" applyFill="1"/>
    <xf numFmtId="0" fontId="11" fillId="2" borderId="56" xfId="0" applyFont="1" applyFill="1" applyBorder="1"/>
    <xf numFmtId="0" fontId="11" fillId="2" borderId="44" xfId="0" applyFont="1" applyFill="1" applyBorder="1"/>
    <xf numFmtId="165" fontId="3" fillId="2" borderId="71" xfId="1" applyNumberFormat="1" applyFont="1" applyFill="1" applyBorder="1"/>
    <xf numFmtId="165" fontId="3" fillId="2" borderId="65" xfId="1" applyNumberFormat="1" applyFont="1" applyFill="1" applyBorder="1"/>
    <xf numFmtId="0" fontId="11" fillId="2" borderId="8" xfId="0" applyFont="1" applyFill="1" applyBorder="1"/>
    <xf numFmtId="0" fontId="11" fillId="2" borderId="53" xfId="0" applyFont="1" applyFill="1" applyBorder="1"/>
    <xf numFmtId="0" fontId="11" fillId="2" borderId="45" xfId="0" applyFont="1" applyFill="1" applyBorder="1"/>
    <xf numFmtId="0" fontId="0" fillId="2" borderId="20" xfId="0" applyFill="1" applyBorder="1" applyAlignment="1">
      <alignment horizontal="center"/>
    </xf>
    <xf numFmtId="4" fontId="0" fillId="2" borderId="0" xfId="0" applyNumberFormat="1" applyFill="1"/>
    <xf numFmtId="0" fontId="0" fillId="2" borderId="18" xfId="0" applyFill="1" applyBorder="1" applyAlignment="1">
      <alignment horizontal="center"/>
    </xf>
    <xf numFmtId="0" fontId="12" fillId="0" borderId="0" xfId="0" applyFont="1" applyAlignment="1">
      <alignment vertical="center"/>
    </xf>
    <xf numFmtId="0" fontId="12" fillId="0" borderId="22" xfId="0" applyFont="1" applyBorder="1" applyAlignment="1">
      <alignment horizontal="center"/>
    </xf>
    <xf numFmtId="0" fontId="10" fillId="0" borderId="23" xfId="0" applyFont="1" applyBorder="1"/>
    <xf numFmtId="43" fontId="12" fillId="0" borderId="23" xfId="0" applyNumberFormat="1" applyFont="1" applyBorder="1"/>
    <xf numFmtId="0" fontId="12" fillId="0" borderId="20" xfId="0" applyFont="1" applyBorder="1" applyAlignment="1">
      <alignment horizontal="center"/>
    </xf>
    <xf numFmtId="0" fontId="12" fillId="0" borderId="21" xfId="0" applyFont="1" applyBorder="1" applyAlignment="1">
      <alignment horizontal="center"/>
    </xf>
    <xf numFmtId="0" fontId="10" fillId="0" borderId="6" xfId="0" applyFont="1" applyBorder="1"/>
    <xf numFmtId="43" fontId="12" fillId="0" borderId="6" xfId="0" applyNumberFormat="1" applyFont="1" applyBorder="1"/>
    <xf numFmtId="0" fontId="7" fillId="0" borderId="8" xfId="0" applyFont="1" applyBorder="1" applyAlignment="1">
      <alignment vertical="center"/>
    </xf>
    <xf numFmtId="0" fontId="7" fillId="0" borderId="8" xfId="0" applyFont="1" applyBorder="1" applyAlignment="1">
      <alignment vertical="center" wrapText="1"/>
    </xf>
    <xf numFmtId="0" fontId="7" fillId="0" borderId="8" xfId="0" applyFont="1" applyBorder="1" applyAlignment="1">
      <alignment horizontal="right" vertical="center" wrapText="1"/>
    </xf>
    <xf numFmtId="165" fontId="12" fillId="0" borderId="42" xfId="1" applyNumberFormat="1" applyFont="1" applyBorder="1"/>
    <xf numFmtId="165" fontId="12" fillId="2" borderId="41" xfId="1" applyNumberFormat="1" applyFont="1" applyFill="1" applyBorder="1"/>
    <xf numFmtId="165" fontId="12" fillId="2" borderId="2" xfId="0" applyNumberFormat="1" applyFont="1" applyFill="1" applyBorder="1"/>
    <xf numFmtId="165" fontId="12" fillId="2" borderId="2" xfId="1" applyNumberFormat="1" applyFont="1" applyFill="1" applyBorder="1"/>
    <xf numFmtId="165" fontId="12" fillId="2" borderId="66" xfId="1" applyNumberFormat="1" applyFont="1" applyFill="1" applyBorder="1" applyAlignment="1">
      <alignment vertical="center"/>
    </xf>
    <xf numFmtId="165" fontId="12" fillId="2" borderId="42" xfId="1" applyNumberFormat="1" applyFont="1" applyFill="1" applyBorder="1"/>
    <xf numFmtId="165" fontId="12" fillId="2" borderId="29" xfId="1" applyNumberFormat="1" applyFont="1" applyFill="1" applyBorder="1"/>
    <xf numFmtId="165" fontId="12" fillId="2" borderId="30" xfId="1" quotePrefix="1" applyNumberFormat="1" applyFont="1" applyFill="1" applyBorder="1" applyAlignment="1">
      <alignment horizontal="center" vertical="center"/>
    </xf>
    <xf numFmtId="165" fontId="7" fillId="2" borderId="63" xfId="1" applyNumberFormat="1" applyFont="1" applyFill="1" applyBorder="1"/>
    <xf numFmtId="165" fontId="7" fillId="2" borderId="65" xfId="1" applyNumberFormat="1" applyFont="1" applyFill="1" applyBorder="1"/>
    <xf numFmtId="43" fontId="14" fillId="0" borderId="6" xfId="1" applyFont="1" applyBorder="1"/>
    <xf numFmtId="4" fontId="14" fillId="0" borderId="0" xfId="0" applyNumberFormat="1" applyFont="1"/>
    <xf numFmtId="0" fontId="14" fillId="3" borderId="0" xfId="2" applyFont="1"/>
    <xf numFmtId="0" fontId="14" fillId="2" borderId="0" xfId="2" applyFont="1" applyFill="1"/>
    <xf numFmtId="0" fontId="14" fillId="2" borderId="22" xfId="2" applyFont="1" applyFill="1" applyBorder="1" applyAlignment="1">
      <alignment horizontal="center"/>
    </xf>
    <xf numFmtId="0" fontId="14" fillId="2" borderId="20" xfId="2" applyFont="1" applyFill="1" applyBorder="1" applyAlignment="1">
      <alignment horizontal="center"/>
    </xf>
    <xf numFmtId="0" fontId="12" fillId="2" borderId="26" xfId="0" applyFont="1" applyFill="1" applyBorder="1"/>
    <xf numFmtId="165" fontId="16" fillId="2" borderId="37" xfId="1" applyNumberFormat="1" applyFont="1" applyFill="1" applyBorder="1"/>
    <xf numFmtId="43" fontId="9" fillId="2" borderId="71" xfId="1" applyFont="1" applyFill="1" applyBorder="1"/>
    <xf numFmtId="0" fontId="10" fillId="2" borderId="57" xfId="0" applyFont="1" applyFill="1" applyBorder="1" applyAlignment="1">
      <alignment horizontal="center"/>
    </xf>
    <xf numFmtId="0" fontId="10" fillId="2" borderId="39" xfId="0" applyFont="1" applyFill="1" applyBorder="1" applyAlignment="1">
      <alignment horizontal="center"/>
    </xf>
    <xf numFmtId="0" fontId="10" fillId="2" borderId="54" xfId="0" applyFont="1" applyFill="1" applyBorder="1" applyAlignment="1">
      <alignment horizontal="center" vertical="center"/>
    </xf>
    <xf numFmtId="165" fontId="12" fillId="2" borderId="38" xfId="1" applyNumberFormat="1" applyFont="1" applyFill="1" applyBorder="1"/>
    <xf numFmtId="165" fontId="12" fillId="2" borderId="4" xfId="0" applyNumberFormat="1" applyFont="1" applyFill="1" applyBorder="1"/>
    <xf numFmtId="165" fontId="12" fillId="2" borderId="4" xfId="1" applyNumberFormat="1" applyFont="1" applyFill="1" applyBorder="1"/>
    <xf numFmtId="165" fontId="12" fillId="2" borderId="59" xfId="1" applyNumberFormat="1" applyFont="1" applyFill="1" applyBorder="1" applyAlignment="1">
      <alignment vertical="center"/>
    </xf>
    <xf numFmtId="0" fontId="10" fillId="2" borderId="48" xfId="0" applyFont="1" applyFill="1" applyBorder="1" applyAlignment="1">
      <alignment horizontal="left" wrapText="1"/>
    </xf>
    <xf numFmtId="0" fontId="10" fillId="2" borderId="49" xfId="0" applyFont="1" applyFill="1" applyBorder="1" applyAlignment="1">
      <alignment horizontal="left" wrapText="1"/>
    </xf>
    <xf numFmtId="0" fontId="12" fillId="2" borderId="49" xfId="0" applyFont="1" applyFill="1" applyBorder="1" applyAlignment="1">
      <alignment horizontal="left"/>
    </xf>
    <xf numFmtId="0" fontId="10" fillId="2" borderId="50" xfId="0" applyFont="1" applyFill="1" applyBorder="1" applyAlignment="1">
      <alignment horizontal="left" vertical="center" wrapText="1"/>
    </xf>
    <xf numFmtId="0" fontId="11" fillId="2" borderId="36" xfId="0" applyFont="1" applyFill="1" applyBorder="1" applyAlignment="1">
      <alignment horizontal="right"/>
    </xf>
    <xf numFmtId="0" fontId="11" fillId="2" borderId="9" xfId="0" applyFont="1" applyFill="1" applyBorder="1" applyAlignment="1">
      <alignment horizontal="right"/>
    </xf>
    <xf numFmtId="165" fontId="12" fillId="2" borderId="41" xfId="1" applyNumberFormat="1" applyFont="1" applyFill="1" applyBorder="1" applyAlignment="1">
      <alignment vertical="center"/>
    </xf>
    <xf numFmtId="165" fontId="12" fillId="0" borderId="19" xfId="0" applyNumberFormat="1" applyFont="1" applyBorder="1"/>
    <xf numFmtId="43" fontId="11" fillId="0" borderId="34" xfId="0" applyNumberFormat="1" applyFont="1" applyBorder="1"/>
    <xf numFmtId="0" fontId="11" fillId="0" borderId="34" xfId="0" applyFont="1" applyBorder="1"/>
    <xf numFmtId="165" fontId="11" fillId="0" borderId="65" xfId="0" applyNumberFormat="1" applyFont="1" applyBorder="1"/>
    <xf numFmtId="0" fontId="1" fillId="0" borderId="0" xfId="0" applyFont="1"/>
    <xf numFmtId="0" fontId="12" fillId="2" borderId="33" xfId="0" applyFont="1" applyFill="1" applyBorder="1" applyAlignment="1">
      <alignment horizontal="center" vertical="center"/>
    </xf>
    <xf numFmtId="0" fontId="7" fillId="0" borderId="33" xfId="0" applyFont="1" applyBorder="1" applyAlignment="1">
      <alignment horizontal="center" vertical="center"/>
    </xf>
    <xf numFmtId="0" fontId="11" fillId="0" borderId="0" xfId="0" applyFont="1" applyAlignment="1">
      <alignment vertical="center" wrapText="1"/>
    </xf>
    <xf numFmtId="165" fontId="7" fillId="0" borderId="19" xfId="0" applyNumberFormat="1" applyFont="1" applyBorder="1" applyAlignment="1">
      <alignment horizontal="right" vertical="center" wrapText="1"/>
    </xf>
    <xf numFmtId="0" fontId="12" fillId="0" borderId="8" xfId="0" applyFont="1" applyBorder="1" applyAlignment="1">
      <alignment horizontal="center"/>
    </xf>
    <xf numFmtId="43" fontId="0" fillId="2" borderId="0" xfId="1" applyFont="1" applyFill="1"/>
    <xf numFmtId="0" fontId="11" fillId="2" borderId="15" xfId="2" applyFont="1" applyFill="1" applyBorder="1" applyAlignment="1">
      <alignment horizontal="left" vertical="center"/>
    </xf>
    <xf numFmtId="0" fontId="7" fillId="2" borderId="16" xfId="0" applyFont="1" applyFill="1" applyBorder="1" applyAlignment="1">
      <alignment horizontal="left" vertical="center" wrapText="1"/>
    </xf>
    <xf numFmtId="164" fontId="7" fillId="2" borderId="16" xfId="1" applyNumberFormat="1" applyFont="1" applyFill="1" applyBorder="1" applyAlignment="1">
      <alignment horizontal="right" vertical="center" wrapText="1"/>
    </xf>
    <xf numFmtId="0" fontId="7" fillId="2" borderId="16" xfId="0" applyFont="1" applyFill="1" applyBorder="1" applyAlignment="1">
      <alignment horizontal="right" vertical="center" wrapText="1"/>
    </xf>
    <xf numFmtId="0" fontId="7" fillId="2" borderId="17" xfId="0" applyFont="1" applyFill="1" applyBorder="1" applyAlignment="1">
      <alignment horizontal="right" vertical="center" wrapText="1"/>
    </xf>
    <xf numFmtId="0" fontId="7" fillId="2" borderId="38" xfId="0" applyFont="1" applyFill="1" applyBorder="1" applyAlignment="1">
      <alignment vertical="center"/>
    </xf>
    <xf numFmtId="0" fontId="7" fillId="2" borderId="16" xfId="0" applyFont="1" applyFill="1" applyBorder="1" applyAlignment="1">
      <alignment vertical="center" wrapText="1"/>
    </xf>
    <xf numFmtId="165" fontId="11" fillId="0" borderId="71" xfId="1" applyNumberFormat="1" applyFont="1" applyBorder="1"/>
    <xf numFmtId="165" fontId="11" fillId="0" borderId="64" xfId="1" applyNumberFormat="1" applyFont="1" applyBorder="1"/>
    <xf numFmtId="0" fontId="11" fillId="2" borderId="62" xfId="0" applyFont="1" applyFill="1" applyBorder="1" applyAlignment="1">
      <alignment horizontal="right"/>
    </xf>
    <xf numFmtId="43" fontId="0" fillId="0" borderId="0" xfId="0" applyNumberFormat="1"/>
    <xf numFmtId="0" fontId="4" fillId="0" borderId="0" xfId="0" applyFont="1"/>
    <xf numFmtId="0" fontId="3" fillId="0" borderId="0" xfId="0" applyFont="1"/>
    <xf numFmtId="165" fontId="4" fillId="0" borderId="1" xfId="1" applyNumberFormat="1" applyFont="1" applyBorder="1" applyAlignment="1">
      <alignment vertical="center"/>
    </xf>
    <xf numFmtId="165" fontId="4" fillId="0" borderId="6" xfId="1" applyNumberFormat="1" applyFont="1" applyBorder="1" applyAlignment="1">
      <alignment vertical="center"/>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vertical="center" wrapText="1"/>
    </xf>
    <xf numFmtId="165" fontId="4" fillId="0" borderId="23" xfId="1" applyNumberFormat="1" applyFont="1" applyBorder="1" applyAlignment="1">
      <alignment horizontal="right" vertical="center"/>
    </xf>
    <xf numFmtId="165" fontId="4" fillId="0" borderId="42" xfId="1" applyNumberFormat="1" applyFont="1" applyBorder="1" applyAlignment="1">
      <alignment horizontal="right" vertical="center"/>
    </xf>
    <xf numFmtId="0" fontId="4" fillId="0" borderId="1" xfId="0" applyFont="1" applyBorder="1" applyAlignment="1">
      <alignment vertical="center" wrapText="1"/>
    </xf>
    <xf numFmtId="165" fontId="4" fillId="0" borderId="1" xfId="1" applyNumberFormat="1" applyFont="1" applyBorder="1" applyAlignment="1">
      <alignment horizontal="right" vertical="center"/>
    </xf>
    <xf numFmtId="165" fontId="4" fillId="0" borderId="29" xfId="1" applyNumberFormat="1" applyFont="1" applyBorder="1" applyAlignment="1">
      <alignment horizontal="right" vertical="center"/>
    </xf>
    <xf numFmtId="0" fontId="4" fillId="0" borderId="25" xfId="0" applyFont="1" applyBorder="1" applyAlignment="1">
      <alignment horizontal="center" vertical="center"/>
    </xf>
    <xf numFmtId="0" fontId="4" fillId="0" borderId="26" xfId="0" applyFont="1" applyBorder="1" applyAlignment="1">
      <alignment vertical="center" wrapText="1"/>
    </xf>
    <xf numFmtId="165" fontId="4" fillId="0" borderId="26" xfId="1" applyNumberFormat="1" applyFont="1" applyBorder="1" applyAlignment="1">
      <alignment horizontal="right" vertical="center"/>
    </xf>
    <xf numFmtId="165" fontId="4" fillId="0" borderId="37" xfId="1" applyNumberFormat="1" applyFont="1" applyBorder="1" applyAlignment="1">
      <alignment horizontal="right" vertical="center"/>
    </xf>
    <xf numFmtId="0" fontId="4" fillId="0" borderId="18" xfId="0" applyFont="1" applyBorder="1" applyAlignment="1">
      <alignment horizontal="center" vertical="center"/>
    </xf>
    <xf numFmtId="0" fontId="4" fillId="0" borderId="5" xfId="0" applyFont="1" applyBorder="1" applyAlignment="1">
      <alignment vertical="center" wrapText="1"/>
    </xf>
    <xf numFmtId="165" fontId="4" fillId="0" borderId="29" xfId="1" applyNumberFormat="1" applyFont="1" applyBorder="1" applyAlignment="1">
      <alignment vertical="center"/>
    </xf>
    <xf numFmtId="0" fontId="4" fillId="0" borderId="6" xfId="0" applyFont="1" applyBorder="1" applyAlignment="1">
      <alignment vertical="center" wrapText="1"/>
    </xf>
    <xf numFmtId="165" fontId="4" fillId="0" borderId="30" xfId="1" applyNumberFormat="1" applyFont="1" applyBorder="1" applyAlignment="1">
      <alignment vertical="center"/>
    </xf>
    <xf numFmtId="165" fontId="3" fillId="0" borderId="71" xfId="1" applyNumberFormat="1" applyFont="1" applyBorder="1" applyAlignment="1">
      <alignment horizontal="right" vertical="center"/>
    </xf>
    <xf numFmtId="165" fontId="3" fillId="0" borderId="34" xfId="1" applyNumberFormat="1" applyFont="1" applyBorder="1" applyAlignment="1">
      <alignment horizontal="right" vertical="center"/>
    </xf>
    <xf numFmtId="165" fontId="3" fillId="0" borderId="65" xfId="1" applyNumberFormat="1" applyFont="1" applyBorder="1" applyAlignment="1">
      <alignment horizontal="right" vertical="center"/>
    </xf>
    <xf numFmtId="0" fontId="19" fillId="0" borderId="46" xfId="0" applyFont="1" applyBorder="1"/>
    <xf numFmtId="0" fontId="19" fillId="0" borderId="69" xfId="0" applyFont="1" applyBorder="1" applyAlignment="1">
      <alignment horizontal="right"/>
    </xf>
    <xf numFmtId="0" fontId="19" fillId="0" borderId="43" xfId="0" applyFont="1" applyBorder="1" applyAlignment="1">
      <alignment horizontal="right"/>
    </xf>
    <xf numFmtId="0" fontId="19" fillId="0" borderId="70" xfId="0" applyFont="1" applyBorder="1" applyAlignment="1">
      <alignment horizontal="right"/>
    </xf>
    <xf numFmtId="0" fontId="19" fillId="0" borderId="36" xfId="0" applyFont="1" applyBorder="1" applyAlignment="1">
      <alignment horizontal="right"/>
    </xf>
    <xf numFmtId="165" fontId="4" fillId="2" borderId="5" xfId="1" applyNumberFormat="1" applyFont="1" applyFill="1" applyBorder="1" applyAlignment="1">
      <alignment vertical="center"/>
    </xf>
    <xf numFmtId="165" fontId="4" fillId="0" borderId="5" xfId="1" applyNumberFormat="1" applyFont="1" applyBorder="1" applyAlignment="1">
      <alignment vertical="center"/>
    </xf>
    <xf numFmtId="165" fontId="4" fillId="0" borderId="28" xfId="1" applyNumberFormat="1" applyFont="1" applyBorder="1" applyAlignment="1">
      <alignment vertical="center"/>
    </xf>
    <xf numFmtId="165" fontId="4" fillId="5" borderId="47" xfId="1" applyNumberFormat="1" applyFont="1" applyFill="1" applyBorder="1" applyAlignment="1">
      <alignment vertical="center"/>
    </xf>
    <xf numFmtId="165" fontId="4" fillId="2" borderId="1" xfId="1" applyNumberFormat="1" applyFont="1" applyFill="1" applyBorder="1" applyAlignment="1">
      <alignment vertical="center"/>
    </xf>
    <xf numFmtId="0" fontId="19" fillId="0" borderId="15" xfId="0" applyFont="1" applyBorder="1" applyAlignment="1">
      <alignment horizontal="right"/>
    </xf>
    <xf numFmtId="0" fontId="19" fillId="0" borderId="16" xfId="0" applyFont="1" applyBorder="1" applyAlignment="1">
      <alignment horizontal="right"/>
    </xf>
    <xf numFmtId="0" fontId="19" fillId="0" borderId="17" xfId="0" applyFont="1" applyBorder="1" applyAlignment="1">
      <alignment horizontal="right"/>
    </xf>
    <xf numFmtId="0" fontId="19" fillId="0" borderId="31" xfId="0" applyFont="1" applyBorder="1" applyAlignment="1">
      <alignment horizontal="right"/>
    </xf>
    <xf numFmtId="0" fontId="4" fillId="0" borderId="60" xfId="0" applyFont="1" applyBorder="1" applyAlignment="1">
      <alignment horizontal="center"/>
    </xf>
    <xf numFmtId="0" fontId="4" fillId="0" borderId="8" xfId="0" applyFont="1" applyBorder="1"/>
    <xf numFmtId="43" fontId="4" fillId="0" borderId="8" xfId="1" applyFont="1" applyBorder="1"/>
    <xf numFmtId="3" fontId="4" fillId="0" borderId="30" xfId="0" applyNumberFormat="1" applyFont="1" applyBorder="1"/>
    <xf numFmtId="43" fontId="3" fillId="0" borderId="34" xfId="1" applyFont="1" applyBorder="1" applyAlignment="1">
      <alignment horizontal="right"/>
    </xf>
    <xf numFmtId="165" fontId="3" fillId="0" borderId="27" xfId="1" applyNumberFormat="1" applyFont="1" applyBorder="1"/>
    <xf numFmtId="165" fontId="7" fillId="2" borderId="17" xfId="0" applyNumberFormat="1" applyFont="1" applyFill="1" applyBorder="1" applyAlignment="1">
      <alignment vertical="center" wrapText="1"/>
    </xf>
    <xf numFmtId="165" fontId="7" fillId="2" borderId="19" xfId="0" applyNumberFormat="1" applyFont="1" applyFill="1" applyBorder="1" applyAlignment="1">
      <alignment vertical="center" wrapText="1"/>
    </xf>
    <xf numFmtId="165" fontId="10" fillId="2" borderId="30" xfId="0" applyNumberFormat="1" applyFont="1" applyFill="1" applyBorder="1" applyAlignment="1">
      <alignment vertical="center"/>
    </xf>
    <xf numFmtId="165" fontId="7" fillId="2" borderId="19" xfId="0" applyNumberFormat="1" applyFont="1" applyFill="1" applyBorder="1"/>
    <xf numFmtId="165" fontId="7" fillId="2" borderId="28" xfId="0" applyNumberFormat="1" applyFont="1" applyFill="1" applyBorder="1"/>
    <xf numFmtId="165" fontId="10" fillId="2" borderId="29" xfId="0" applyNumberFormat="1" applyFont="1" applyFill="1" applyBorder="1" applyAlignment="1">
      <alignment vertical="center"/>
    </xf>
    <xf numFmtId="165" fontId="7" fillId="2" borderId="29" xfId="0" applyNumberFormat="1" applyFont="1" applyFill="1" applyBorder="1" applyAlignment="1">
      <alignment vertical="center"/>
    </xf>
    <xf numFmtId="0" fontId="0" fillId="0" borderId="1" xfId="0" applyBorder="1"/>
    <xf numFmtId="0" fontId="1" fillId="0" borderId="1" xfId="0" applyFont="1" applyBorder="1" applyAlignment="1">
      <alignment horizontal="center"/>
    </xf>
    <xf numFmtId="4" fontId="0" fillId="0" borderId="1" xfId="0" applyNumberFormat="1" applyBorder="1"/>
    <xf numFmtId="4" fontId="22" fillId="0" borderId="1" xfId="0" applyNumberFormat="1" applyFont="1" applyBorder="1"/>
    <xf numFmtId="43" fontId="22" fillId="0" borderId="1" xfId="1" applyFont="1" applyBorder="1"/>
    <xf numFmtId="0" fontId="22" fillId="0" borderId="1" xfId="0" applyFont="1" applyBorder="1"/>
    <xf numFmtId="0" fontId="1" fillId="0" borderId="1" xfId="0" applyFont="1" applyBorder="1"/>
    <xf numFmtId="4" fontId="23" fillId="0" borderId="1" xfId="0" applyNumberFormat="1" applyFont="1" applyBorder="1"/>
    <xf numFmtId="4" fontId="0" fillId="0" borderId="0" xfId="0" applyNumberFormat="1"/>
    <xf numFmtId="4" fontId="1" fillId="0" borderId="0" xfId="0" applyNumberFormat="1" applyFont="1"/>
    <xf numFmtId="4" fontId="1" fillId="0" borderId="1" xfId="0" applyNumberFormat="1" applyFont="1" applyBorder="1"/>
    <xf numFmtId="43" fontId="0" fillId="0" borderId="1" xfId="1" applyFont="1" applyBorder="1"/>
    <xf numFmtId="164" fontId="0" fillId="0" borderId="1" xfId="0" applyNumberFormat="1" applyBorder="1"/>
    <xf numFmtId="165" fontId="0" fillId="2" borderId="0" xfId="0" applyNumberFormat="1" applyFill="1"/>
    <xf numFmtId="165" fontId="14" fillId="3" borderId="0" xfId="2" applyNumberFormat="1" applyFont="1"/>
    <xf numFmtId="165" fontId="12" fillId="0" borderId="23" xfId="0" applyNumberFormat="1" applyFont="1" applyBorder="1"/>
    <xf numFmtId="165" fontId="12" fillId="0" borderId="23" xfId="1" applyNumberFormat="1" applyFont="1" applyFill="1" applyBorder="1"/>
    <xf numFmtId="165" fontId="12" fillId="0" borderId="1" xfId="0" applyNumberFormat="1" applyFont="1" applyBorder="1"/>
    <xf numFmtId="165" fontId="12" fillId="0" borderId="1" xfId="1" applyNumberFormat="1" applyFont="1" applyFill="1" applyBorder="1"/>
    <xf numFmtId="165" fontId="10" fillId="0" borderId="6" xfId="0" applyNumberFormat="1" applyFont="1" applyBorder="1"/>
    <xf numFmtId="165" fontId="10" fillId="0" borderId="6" xfId="1" applyNumberFormat="1" applyFont="1" applyFill="1" applyBorder="1"/>
    <xf numFmtId="165" fontId="7" fillId="0" borderId="71" xfId="0" applyNumberFormat="1" applyFont="1" applyBorder="1"/>
    <xf numFmtId="165" fontId="7" fillId="0" borderId="34" xfId="1" applyNumberFormat="1" applyFont="1" applyFill="1" applyBorder="1"/>
    <xf numFmtId="43" fontId="10" fillId="2" borderId="6" xfId="1" applyFont="1" applyFill="1" applyBorder="1" applyAlignment="1">
      <alignment vertical="center"/>
    </xf>
    <xf numFmtId="43" fontId="7" fillId="2" borderId="33" xfId="1" applyFont="1" applyFill="1" applyBorder="1"/>
    <xf numFmtId="43" fontId="12" fillId="2" borderId="8" xfId="1" applyFont="1" applyFill="1" applyBorder="1"/>
    <xf numFmtId="43" fontId="11" fillId="2" borderId="71" xfId="1" applyFont="1" applyFill="1" applyBorder="1"/>
    <xf numFmtId="43" fontId="11" fillId="2" borderId="65" xfId="1" applyFont="1" applyFill="1" applyBorder="1"/>
    <xf numFmtId="43" fontId="12" fillId="2" borderId="19" xfId="1" applyFont="1" applyFill="1" applyBorder="1"/>
    <xf numFmtId="43" fontId="12" fillId="0" borderId="6" xfId="1" applyFont="1" applyBorder="1" applyAlignment="1">
      <alignment vertical="center"/>
    </xf>
    <xf numFmtId="43" fontId="13" fillId="0" borderId="30" xfId="1" applyFont="1" applyBorder="1" applyAlignment="1">
      <alignment vertical="center"/>
    </xf>
    <xf numFmtId="43" fontId="13" fillId="0" borderId="29" xfId="1" applyFont="1" applyBorder="1"/>
    <xf numFmtId="0" fontId="11" fillId="2" borderId="9" xfId="2" applyFont="1" applyFill="1" applyBorder="1" applyAlignment="1"/>
    <xf numFmtId="0" fontId="11" fillId="2" borderId="10" xfId="2" applyFont="1" applyFill="1" applyBorder="1" applyAlignment="1"/>
    <xf numFmtId="0" fontId="24" fillId="2" borderId="23" xfId="0" applyFont="1" applyFill="1" applyBorder="1" applyAlignment="1">
      <alignment vertical="center" wrapText="1"/>
    </xf>
    <xf numFmtId="0" fontId="24" fillId="2" borderId="26" xfId="0" applyFont="1" applyFill="1" applyBorder="1" applyAlignment="1">
      <alignment vertical="center" wrapText="1"/>
    </xf>
    <xf numFmtId="43" fontId="11" fillId="2" borderId="36" xfId="1" applyFont="1" applyFill="1" applyBorder="1" applyAlignment="1"/>
    <xf numFmtId="43" fontId="18" fillId="2" borderId="23" xfId="1" applyFont="1" applyFill="1" applyBorder="1" applyAlignment="1">
      <alignment vertical="center" wrapText="1"/>
    </xf>
    <xf numFmtId="43" fontId="18" fillId="2" borderId="26" xfId="1" applyFont="1" applyFill="1" applyBorder="1" applyAlignment="1">
      <alignment vertical="center" wrapText="1"/>
    </xf>
    <xf numFmtId="0" fontId="12" fillId="2" borderId="56" xfId="0" applyFont="1" applyFill="1" applyBorder="1"/>
    <xf numFmtId="166" fontId="25" fillId="2" borderId="23" xfId="1" applyNumberFormat="1" applyFont="1" applyFill="1" applyBorder="1" applyAlignment="1">
      <alignment vertical="center"/>
    </xf>
    <xf numFmtId="166" fontId="25" fillId="2" borderId="42" xfId="1" applyNumberFormat="1" applyFont="1" applyFill="1" applyBorder="1" applyAlignment="1">
      <alignment vertical="center"/>
    </xf>
    <xf numFmtId="166" fontId="18" fillId="2" borderId="34" xfId="1" applyNumberFormat="1" applyFont="1" applyFill="1" applyBorder="1" applyAlignment="1">
      <alignment vertical="center"/>
    </xf>
    <xf numFmtId="166" fontId="18" fillId="2" borderId="76" xfId="0" applyNumberFormat="1" applyFont="1" applyFill="1" applyBorder="1" applyAlignment="1">
      <alignment vertical="center"/>
    </xf>
    <xf numFmtId="166" fontId="18" fillId="2" borderId="64" xfId="1" applyNumberFormat="1" applyFont="1" applyFill="1" applyBorder="1" applyAlignment="1">
      <alignment vertical="center"/>
    </xf>
    <xf numFmtId="0" fontId="25" fillId="2" borderId="23" xfId="0" applyFont="1" applyFill="1" applyBorder="1" applyAlignment="1">
      <alignment vertical="center" wrapText="1"/>
    </xf>
    <xf numFmtId="43" fontId="3" fillId="2" borderId="71" xfId="1" applyFont="1" applyFill="1" applyBorder="1"/>
    <xf numFmtId="43" fontId="3" fillId="0" borderId="76" xfId="1" applyFont="1" applyBorder="1" applyAlignment="1">
      <alignment horizontal="right"/>
    </xf>
    <xf numFmtId="43" fontId="3" fillId="0" borderId="64" xfId="1" applyFont="1" applyBorder="1" applyAlignment="1">
      <alignment horizontal="right"/>
    </xf>
    <xf numFmtId="0" fontId="11" fillId="2" borderId="33" xfId="0" applyFont="1" applyFill="1" applyBorder="1"/>
    <xf numFmtId="165" fontId="9" fillId="2" borderId="64" xfId="1" applyNumberFormat="1" applyFont="1" applyFill="1" applyBorder="1"/>
    <xf numFmtId="0" fontId="14" fillId="2" borderId="1" xfId="0" applyFont="1" applyFill="1" applyBorder="1"/>
    <xf numFmtId="165" fontId="12" fillId="2" borderId="1" xfId="1" applyNumberFormat="1" applyFont="1" applyFill="1" applyBorder="1"/>
    <xf numFmtId="0" fontId="14" fillId="2" borderId="18" xfId="2" applyFont="1" applyFill="1" applyBorder="1" applyAlignment="1">
      <alignment horizontal="center"/>
    </xf>
    <xf numFmtId="0" fontId="14" fillId="2" borderId="5" xfId="0" applyFont="1" applyFill="1" applyBorder="1"/>
    <xf numFmtId="0" fontId="14" fillId="2" borderId="21" xfId="2" applyFont="1" applyFill="1" applyBorder="1" applyAlignment="1">
      <alignment horizontal="center"/>
    </xf>
    <xf numFmtId="0" fontId="14" fillId="2" borderId="6" xfId="0" applyFont="1" applyFill="1" applyBorder="1"/>
    <xf numFmtId="165" fontId="12" fillId="2" borderId="6" xfId="1" applyNumberFormat="1" applyFont="1" applyFill="1" applyBorder="1"/>
    <xf numFmtId="165" fontId="12" fillId="2" borderId="30" xfId="1" applyNumberFormat="1" applyFont="1" applyFill="1" applyBorder="1"/>
    <xf numFmtId="165" fontId="11" fillId="2" borderId="71" xfId="1" applyNumberFormat="1" applyFont="1" applyFill="1" applyBorder="1"/>
    <xf numFmtId="165" fontId="11" fillId="2" borderId="65" xfId="1" applyNumberFormat="1" applyFont="1" applyFill="1" applyBorder="1"/>
    <xf numFmtId="0" fontId="14" fillId="2" borderId="23" xfId="0" applyFont="1" applyFill="1" applyBorder="1"/>
    <xf numFmtId="165" fontId="12" fillId="2" borderId="23" xfId="1" applyNumberFormat="1" applyFont="1" applyFill="1" applyBorder="1"/>
    <xf numFmtId="165" fontId="12" fillId="2" borderId="28" xfId="1" applyNumberFormat="1" applyFont="1" applyFill="1" applyBorder="1"/>
    <xf numFmtId="165" fontId="12" fillId="2" borderId="5" xfId="1" applyNumberFormat="1" applyFont="1" applyFill="1" applyBorder="1"/>
    <xf numFmtId="165" fontId="16" fillId="2" borderId="56" xfId="1" applyNumberFormat="1" applyFont="1" applyFill="1" applyBorder="1"/>
    <xf numFmtId="165" fontId="16" fillId="2" borderId="24" xfId="1" applyNumberFormat="1" applyFont="1" applyFill="1" applyBorder="1"/>
    <xf numFmtId="0" fontId="14" fillId="2" borderId="25" xfId="2" applyFont="1" applyFill="1" applyBorder="1" applyAlignment="1">
      <alignment horizontal="center"/>
    </xf>
    <xf numFmtId="165" fontId="16" fillId="2" borderId="26" xfId="1" applyNumberFormat="1" applyFont="1" applyFill="1" applyBorder="1"/>
    <xf numFmtId="0" fontId="26" fillId="0" borderId="36" xfId="0" applyFont="1" applyBorder="1" applyAlignment="1">
      <alignment horizontal="center" vertical="center" wrapText="1"/>
    </xf>
    <xf numFmtId="0" fontId="26" fillId="0" borderId="11" xfId="0" applyFont="1" applyBorder="1" applyAlignment="1">
      <alignment horizontal="center" vertical="center" wrapText="1"/>
    </xf>
    <xf numFmtId="165" fontId="28" fillId="0" borderId="0" xfId="1" applyNumberFormat="1" applyFont="1" applyAlignment="1"/>
    <xf numFmtId="165" fontId="28" fillId="2" borderId="49" xfId="1" applyNumberFormat="1" applyFont="1" applyFill="1" applyBorder="1" applyAlignment="1"/>
    <xf numFmtId="165" fontId="28" fillId="2" borderId="14" xfId="1" applyNumberFormat="1" applyFont="1" applyFill="1" applyBorder="1" applyAlignment="1"/>
    <xf numFmtId="165" fontId="28" fillId="2" borderId="0" xfId="1" applyNumberFormat="1" applyFont="1" applyFill="1" applyBorder="1" applyAlignment="1"/>
    <xf numFmtId="165" fontId="27" fillId="2" borderId="0" xfId="1" applyNumberFormat="1" applyFont="1" applyFill="1" applyBorder="1" applyAlignment="1">
      <alignment horizontal="left"/>
    </xf>
    <xf numFmtId="165" fontId="28" fillId="2" borderId="0" xfId="1" applyNumberFormat="1" applyFont="1" applyFill="1" applyAlignment="1"/>
    <xf numFmtId="165" fontId="27" fillId="2" borderId="55" xfId="1" applyNumberFormat="1" applyFont="1" applyFill="1" applyBorder="1" applyAlignment="1"/>
    <xf numFmtId="165" fontId="27" fillId="2" borderId="56" xfId="1" applyNumberFormat="1" applyFont="1" applyFill="1" applyBorder="1" applyAlignment="1"/>
    <xf numFmtId="0" fontId="29" fillId="0" borderId="36" xfId="0" applyFont="1" applyBorder="1" applyAlignment="1">
      <alignment horizontal="center" vertical="center" wrapText="1"/>
    </xf>
    <xf numFmtId="0" fontId="29" fillId="0" borderId="11" xfId="0" applyFont="1" applyBorder="1" applyAlignment="1">
      <alignment horizontal="center" vertical="center" wrapText="1"/>
    </xf>
    <xf numFmtId="165" fontId="28" fillId="2" borderId="73" xfId="1" applyNumberFormat="1" applyFont="1" applyFill="1" applyBorder="1" applyAlignment="1"/>
    <xf numFmtId="165" fontId="28" fillId="2" borderId="44" xfId="1" applyNumberFormat="1" applyFont="1" applyFill="1" applyBorder="1" applyAlignment="1"/>
    <xf numFmtId="165" fontId="28" fillId="2" borderId="20" xfId="1" applyNumberFormat="1" applyFont="1" applyFill="1" applyBorder="1" applyAlignment="1">
      <alignment horizontal="center"/>
    </xf>
    <xf numFmtId="165" fontId="28" fillId="2" borderId="2" xfId="1" applyNumberFormat="1" applyFont="1" applyFill="1" applyBorder="1" applyAlignment="1"/>
    <xf numFmtId="165" fontId="28" fillId="2" borderId="40" xfId="1" applyNumberFormat="1" applyFont="1" applyFill="1" applyBorder="1" applyAlignment="1"/>
    <xf numFmtId="165" fontId="28" fillId="2" borderId="18" xfId="1" applyNumberFormat="1" applyFont="1" applyFill="1" applyBorder="1" applyAlignment="1">
      <alignment horizontal="center"/>
    </xf>
    <xf numFmtId="165" fontId="28" fillId="2" borderId="41" xfId="1" applyNumberFormat="1" applyFont="1" applyFill="1" applyBorder="1" applyAlignment="1"/>
    <xf numFmtId="165" fontId="28" fillId="2" borderId="21" xfId="1" applyNumberFormat="1" applyFont="1" applyFill="1" applyBorder="1" applyAlignment="1">
      <alignment horizontal="center"/>
    </xf>
    <xf numFmtId="165" fontId="28" fillId="2" borderId="66" xfId="1" applyNumberFormat="1" applyFont="1" applyFill="1" applyBorder="1" applyAlignment="1"/>
    <xf numFmtId="165" fontId="28" fillId="2" borderId="50" xfId="1" applyNumberFormat="1" applyFont="1" applyFill="1" applyBorder="1" applyAlignment="1"/>
    <xf numFmtId="165" fontId="28" fillId="2" borderId="67" xfId="1" applyNumberFormat="1" applyFont="1" applyFill="1" applyBorder="1" applyAlignment="1"/>
    <xf numFmtId="165" fontId="27" fillId="2" borderId="71" xfId="1" applyNumberFormat="1" applyFont="1" applyFill="1" applyBorder="1" applyAlignment="1"/>
    <xf numFmtId="165" fontId="27" fillId="2" borderId="65" xfId="1" applyNumberFormat="1" applyFont="1" applyFill="1" applyBorder="1" applyAlignment="1"/>
    <xf numFmtId="165" fontId="27" fillId="2" borderId="0" xfId="1" applyNumberFormat="1" applyFont="1" applyFill="1" applyAlignment="1"/>
    <xf numFmtId="165" fontId="28" fillId="2" borderId="1" xfId="1" applyNumberFormat="1" applyFont="1" applyFill="1" applyBorder="1" applyAlignment="1"/>
    <xf numFmtId="165" fontId="28" fillId="2" borderId="5" xfId="1" applyNumberFormat="1" applyFont="1" applyFill="1" applyBorder="1" applyAlignment="1"/>
    <xf numFmtId="165" fontId="28" fillId="2" borderId="6" xfId="1" applyNumberFormat="1" applyFont="1" applyFill="1" applyBorder="1" applyAlignment="1"/>
    <xf numFmtId="165" fontId="27" fillId="0" borderId="0" xfId="1" applyNumberFormat="1" applyFont="1" applyAlignment="1"/>
    <xf numFmtId="165" fontId="27" fillId="2" borderId="64" xfId="1" applyNumberFormat="1" applyFont="1" applyFill="1" applyBorder="1" applyAlignment="1"/>
    <xf numFmtId="165" fontId="28" fillId="0" borderId="0" xfId="1" applyNumberFormat="1" applyFont="1" applyAlignment="1">
      <alignment horizontal="center"/>
    </xf>
    <xf numFmtId="165" fontId="28" fillId="0" borderId="1" xfId="1" applyNumberFormat="1" applyFont="1" applyBorder="1" applyAlignment="1"/>
    <xf numFmtId="165" fontId="28" fillId="2" borderId="22" xfId="1" applyNumberFormat="1" applyFont="1" applyFill="1" applyBorder="1" applyAlignment="1">
      <alignment horizontal="center" vertical="center"/>
    </xf>
    <xf numFmtId="165" fontId="28" fillId="2" borderId="23" xfId="1" applyNumberFormat="1" applyFont="1" applyFill="1" applyBorder="1" applyAlignment="1">
      <alignment horizontal="left" vertical="center" wrapText="1"/>
    </xf>
    <xf numFmtId="165" fontId="28" fillId="2" borderId="23" xfId="1" applyNumberFormat="1" applyFont="1" applyFill="1" applyBorder="1" applyAlignment="1">
      <alignment horizontal="right" vertical="center"/>
    </xf>
    <xf numFmtId="165" fontId="28" fillId="2" borderId="42" xfId="1" applyNumberFormat="1" applyFont="1" applyFill="1" applyBorder="1" applyAlignment="1">
      <alignment horizontal="right" vertical="center"/>
    </xf>
    <xf numFmtId="165" fontId="28" fillId="2" borderId="20" xfId="1" applyNumberFormat="1" applyFont="1" applyFill="1" applyBorder="1" applyAlignment="1">
      <alignment horizontal="center" vertical="center"/>
    </xf>
    <xf numFmtId="165" fontId="28" fillId="2" borderId="1" xfId="1" applyNumberFormat="1" applyFont="1" applyFill="1" applyBorder="1" applyAlignment="1">
      <alignment horizontal="left" vertical="center" wrapText="1"/>
    </xf>
    <xf numFmtId="165" fontId="28" fillId="2" borderId="1" xfId="1" applyNumberFormat="1" applyFont="1" applyFill="1" applyBorder="1" applyAlignment="1">
      <alignment horizontal="right" vertical="center"/>
    </xf>
    <xf numFmtId="165" fontId="28" fillId="2" borderId="29" xfId="1" applyNumberFormat="1" applyFont="1" applyFill="1" applyBorder="1" applyAlignment="1">
      <alignment horizontal="right" vertical="center"/>
    </xf>
    <xf numFmtId="165" fontId="28" fillId="2" borderId="25" xfId="1" applyNumberFormat="1" applyFont="1" applyFill="1" applyBorder="1" applyAlignment="1">
      <alignment horizontal="center" vertical="center"/>
    </xf>
    <xf numFmtId="165" fontId="28" fillId="2" borderId="26" xfId="1" applyNumberFormat="1" applyFont="1" applyFill="1" applyBorder="1" applyAlignment="1">
      <alignment horizontal="left" vertical="center" wrapText="1"/>
    </xf>
    <xf numFmtId="165" fontId="28" fillId="2" borderId="26" xfId="1" applyNumberFormat="1" applyFont="1" applyFill="1" applyBorder="1" applyAlignment="1">
      <alignment horizontal="right" vertical="center"/>
    </xf>
    <xf numFmtId="165" fontId="28" fillId="2" borderId="37" xfId="1" applyNumberFormat="1" applyFont="1" applyFill="1" applyBorder="1" applyAlignment="1">
      <alignment horizontal="right" vertical="center"/>
    </xf>
    <xf numFmtId="165" fontId="28" fillId="2" borderId="0" xfId="1" applyNumberFormat="1" applyFont="1" applyFill="1" applyBorder="1" applyAlignment="1">
      <alignment horizontal="right" vertical="center"/>
    </xf>
    <xf numFmtId="165" fontId="28" fillId="2" borderId="0" xfId="1" applyNumberFormat="1" applyFont="1" applyFill="1" applyBorder="1" applyAlignment="1">
      <alignment horizontal="left" vertical="center"/>
    </xf>
    <xf numFmtId="165" fontId="28" fillId="2" borderId="0" xfId="1" applyNumberFormat="1" applyFont="1" applyFill="1" applyAlignment="1">
      <alignment horizontal="center"/>
    </xf>
    <xf numFmtId="165" fontId="28" fillId="2" borderId="0" xfId="1" applyNumberFormat="1" applyFont="1" applyFill="1" applyAlignment="1">
      <alignment horizontal="right"/>
    </xf>
    <xf numFmtId="165" fontId="28" fillId="0" borderId="77" xfId="1" applyNumberFormat="1" applyFont="1" applyBorder="1" applyAlignment="1">
      <alignment vertical="center"/>
    </xf>
    <xf numFmtId="165" fontId="28" fillId="0" borderId="5" xfId="1" applyNumberFormat="1" applyFont="1" applyBorder="1" applyAlignment="1">
      <alignment vertical="center"/>
    </xf>
    <xf numFmtId="165" fontId="28" fillId="0" borderId="23" xfId="1" applyNumberFormat="1" applyFont="1" applyBorder="1" applyAlignment="1">
      <alignment vertical="center"/>
    </xf>
    <xf numFmtId="165" fontId="28" fillId="0" borderId="42" xfId="1" applyNumberFormat="1" applyFont="1" applyBorder="1" applyAlignment="1">
      <alignment vertical="center"/>
    </xf>
    <xf numFmtId="165" fontId="28" fillId="0" borderId="4" xfId="1" applyNumberFormat="1" applyFont="1" applyBorder="1" applyAlignment="1">
      <alignment vertical="center"/>
    </xf>
    <xf numFmtId="165" fontId="28" fillId="0" borderId="1" xfId="1" applyNumberFormat="1" applyFont="1" applyBorder="1" applyAlignment="1">
      <alignment vertical="center"/>
    </xf>
    <xf numFmtId="165" fontId="28" fillId="0" borderId="29" xfId="1" applyNumberFormat="1" applyFont="1" applyBorder="1" applyAlignment="1">
      <alignment vertical="center"/>
    </xf>
    <xf numFmtId="165" fontId="27" fillId="0" borderId="53" xfId="1" applyNumberFormat="1" applyFont="1" applyBorder="1" applyAlignment="1">
      <alignment horizontal="right"/>
    </xf>
    <xf numFmtId="165" fontId="27" fillId="0" borderId="8" xfId="1" applyNumberFormat="1" applyFont="1" applyBorder="1" applyAlignment="1">
      <alignment horizontal="right"/>
    </xf>
    <xf numFmtId="165" fontId="27" fillId="0" borderId="19" xfId="1" applyNumberFormat="1" applyFont="1" applyBorder="1" applyAlignment="1">
      <alignment horizontal="right"/>
    </xf>
    <xf numFmtId="165" fontId="28" fillId="0" borderId="48" xfId="1" applyNumberFormat="1" applyFont="1" applyBorder="1" applyAlignment="1">
      <alignment horizontal="left" vertical="center"/>
    </xf>
    <xf numFmtId="165" fontId="28" fillId="0" borderId="68" xfId="1" applyNumberFormat="1" applyFont="1" applyBorder="1" applyAlignment="1">
      <alignment horizontal="left" vertical="center"/>
    </xf>
    <xf numFmtId="165" fontId="28" fillId="0" borderId="38" xfId="1" applyNumberFormat="1" applyFont="1" applyBorder="1" applyAlignment="1">
      <alignment vertical="center"/>
    </xf>
    <xf numFmtId="165" fontId="28" fillId="0" borderId="49" xfId="1" applyNumberFormat="1" applyFont="1" applyBorder="1" applyAlignment="1">
      <alignment horizontal="left" vertical="center"/>
    </xf>
    <xf numFmtId="165" fontId="28" fillId="0" borderId="74" xfId="1" applyNumberFormat="1" applyFont="1" applyBorder="1" applyAlignment="1">
      <alignment horizontal="left" vertical="center"/>
    </xf>
    <xf numFmtId="165" fontId="28" fillId="0" borderId="50" xfId="1" applyNumberFormat="1" applyFont="1" applyBorder="1" applyAlignment="1">
      <alignment horizontal="left" vertical="center"/>
    </xf>
    <xf numFmtId="165" fontId="27" fillId="0" borderId="43" xfId="1" applyNumberFormat="1" applyFont="1" applyBorder="1" applyAlignment="1"/>
    <xf numFmtId="165" fontId="27" fillId="0" borderId="27" xfId="1" applyNumberFormat="1" applyFont="1" applyBorder="1" applyAlignment="1"/>
    <xf numFmtId="165" fontId="28" fillId="0" borderId="0" xfId="1" applyNumberFormat="1" applyFont="1" applyAlignment="1">
      <alignment horizontal="left"/>
    </xf>
    <xf numFmtId="165" fontId="28" fillId="2" borderId="0" xfId="1" applyNumberFormat="1" applyFont="1" applyFill="1" applyBorder="1" applyAlignment="1">
      <alignment horizontal="center"/>
    </xf>
    <xf numFmtId="165" fontId="27" fillId="2" borderId="0" xfId="1" applyNumberFormat="1" applyFont="1" applyFill="1" applyBorder="1" applyAlignment="1"/>
    <xf numFmtId="165" fontId="28" fillId="2" borderId="0" xfId="1" applyNumberFormat="1" applyFont="1" applyFill="1" applyBorder="1" applyAlignment="1">
      <alignment horizontal="center" vertical="center"/>
    </xf>
    <xf numFmtId="0" fontId="28" fillId="0" borderId="0" xfId="1" applyNumberFormat="1" applyFont="1" applyAlignment="1"/>
    <xf numFmtId="0" fontId="27" fillId="0" borderId="18" xfId="1" applyNumberFormat="1" applyFont="1" applyBorder="1" applyAlignment="1">
      <alignment horizontal="center" vertical="center"/>
    </xf>
    <xf numFmtId="0" fontId="27" fillId="0" borderId="5" xfId="1" applyNumberFormat="1" applyFont="1" applyBorder="1" applyAlignment="1">
      <alignment horizontal="left" vertical="center"/>
    </xf>
    <xf numFmtId="0" fontId="27" fillId="0" borderId="28" xfId="1" applyNumberFormat="1" applyFont="1" applyBorder="1" applyAlignment="1">
      <alignment horizontal="justify" vertical="center"/>
    </xf>
    <xf numFmtId="0" fontId="27" fillId="0" borderId="20" xfId="1" applyNumberFormat="1" applyFont="1" applyBorder="1" applyAlignment="1">
      <alignment horizontal="center" vertical="center"/>
    </xf>
    <xf numFmtId="0" fontId="27" fillId="0" borderId="1" xfId="1" applyNumberFormat="1" applyFont="1" applyBorder="1" applyAlignment="1">
      <alignment horizontal="left" vertical="center"/>
    </xf>
    <xf numFmtId="0" fontId="28" fillId="0" borderId="29" xfId="1" applyNumberFormat="1" applyFont="1" applyBorder="1" applyAlignment="1">
      <alignment horizontal="justify" vertical="center"/>
    </xf>
    <xf numFmtId="0" fontId="28" fillId="0" borderId="29" xfId="1" applyNumberFormat="1" applyFont="1" applyBorder="1" applyAlignment="1"/>
    <xf numFmtId="0" fontId="27" fillId="0" borderId="29" xfId="1" applyNumberFormat="1" applyFont="1" applyBorder="1" applyAlignment="1">
      <alignment horizontal="justify" vertical="center"/>
    </xf>
    <xf numFmtId="0" fontId="27" fillId="0" borderId="1" xfId="1" applyNumberFormat="1" applyFont="1" applyBorder="1" applyAlignment="1">
      <alignment horizontal="right" vertical="center"/>
    </xf>
    <xf numFmtId="0" fontId="27" fillId="0" borderId="25" xfId="1" applyNumberFormat="1" applyFont="1" applyBorder="1" applyAlignment="1">
      <alignment horizontal="center" vertical="center"/>
    </xf>
    <xf numFmtId="0" fontId="27" fillId="0" borderId="26" xfId="1" applyNumberFormat="1" applyFont="1" applyBorder="1" applyAlignment="1">
      <alignment horizontal="left" vertical="center"/>
    </xf>
    <xf numFmtId="0" fontId="28" fillId="0" borderId="37" xfId="1" applyNumberFormat="1" applyFont="1" applyBorder="1" applyAlignment="1"/>
    <xf numFmtId="0" fontId="27" fillId="0" borderId="0" xfId="1" applyNumberFormat="1" applyFont="1" applyAlignment="1">
      <alignment horizontal="center" vertical="center"/>
    </xf>
    <xf numFmtId="0" fontId="27" fillId="0" borderId="0" xfId="1" applyNumberFormat="1" applyFont="1" applyAlignment="1">
      <alignment horizontal="left" vertical="center"/>
    </xf>
    <xf numFmtId="0" fontId="27" fillId="0" borderId="22" xfId="1" applyNumberFormat="1" applyFont="1" applyBorder="1" applyAlignment="1">
      <alignment horizontal="center" vertical="center"/>
    </xf>
    <xf numFmtId="0" fontId="27" fillId="0" borderId="23" xfId="1" applyNumberFormat="1" applyFont="1" applyBorder="1" applyAlignment="1">
      <alignment horizontal="left" vertical="center"/>
    </xf>
    <xf numFmtId="0" fontId="27" fillId="0" borderId="42" xfId="1" applyNumberFormat="1" applyFont="1" applyBorder="1" applyAlignment="1">
      <alignment horizontal="justify" vertical="center"/>
    </xf>
    <xf numFmtId="0" fontId="28" fillId="0" borderId="58" xfId="1" applyNumberFormat="1" applyFont="1" applyBorder="1" applyAlignment="1"/>
    <xf numFmtId="0" fontId="28" fillId="0" borderId="3" xfId="1" applyNumberFormat="1" applyFont="1" applyBorder="1" applyAlignment="1"/>
    <xf numFmtId="0" fontId="28" fillId="0" borderId="75" xfId="1" applyNumberFormat="1" applyFont="1" applyBorder="1" applyAlignment="1"/>
    <xf numFmtId="0" fontId="28" fillId="0" borderId="37" xfId="1" applyNumberFormat="1" applyFont="1" applyBorder="1" applyAlignment="1">
      <alignment horizontal="justify" vertical="center"/>
    </xf>
    <xf numFmtId="165" fontId="27" fillId="0" borderId="1" xfId="1" applyNumberFormat="1" applyFont="1" applyBorder="1" applyAlignment="1"/>
    <xf numFmtId="165" fontId="27" fillId="2" borderId="44" xfId="1" applyNumberFormat="1" applyFont="1" applyFill="1" applyBorder="1" applyAlignment="1">
      <alignment horizontal="center"/>
    </xf>
    <xf numFmtId="165" fontId="27" fillId="2" borderId="53" xfId="1" applyNumberFormat="1" applyFont="1" applyFill="1" applyBorder="1" applyAlignment="1">
      <alignment horizontal="center"/>
    </xf>
    <xf numFmtId="165" fontId="27" fillId="2" borderId="8" xfId="1" applyNumberFormat="1" applyFont="1" applyFill="1" applyBorder="1" applyAlignment="1">
      <alignment horizontal="center"/>
    </xf>
    <xf numFmtId="165" fontId="27" fillId="2" borderId="7" xfId="1" applyNumberFormat="1" applyFont="1" applyFill="1" applyBorder="1" applyAlignment="1">
      <alignment horizontal="center"/>
    </xf>
    <xf numFmtId="165" fontId="27" fillId="2" borderId="0" xfId="1" applyNumberFormat="1" applyFont="1" applyFill="1" applyBorder="1" applyAlignment="1">
      <alignment horizontal="right"/>
    </xf>
    <xf numFmtId="165" fontId="28" fillId="2" borderId="0" xfId="1" applyNumberFormat="1" applyFont="1" applyFill="1" applyBorder="1" applyAlignment="1">
      <alignment horizontal="right"/>
    </xf>
    <xf numFmtId="165" fontId="27" fillId="2" borderId="0" xfId="1" applyNumberFormat="1" applyFont="1" applyFill="1" applyBorder="1" applyAlignment="1">
      <alignment horizontal="center"/>
    </xf>
    <xf numFmtId="165" fontId="31" fillId="2" borderId="0" xfId="1" applyNumberFormat="1" applyFont="1" applyFill="1" applyBorder="1" applyAlignment="1"/>
    <xf numFmtId="165" fontId="28" fillId="2" borderId="1" xfId="1" applyNumberFormat="1" applyFont="1" applyFill="1" applyBorder="1"/>
    <xf numFmtId="165" fontId="28" fillId="2" borderId="5" xfId="1" applyNumberFormat="1" applyFont="1" applyFill="1" applyBorder="1"/>
    <xf numFmtId="165" fontId="28" fillId="2" borderId="6" xfId="1" applyNumberFormat="1" applyFont="1" applyFill="1" applyBorder="1"/>
    <xf numFmtId="165" fontId="28" fillId="2" borderId="55" xfId="1" applyNumberFormat="1" applyFont="1" applyFill="1" applyBorder="1" applyAlignment="1"/>
    <xf numFmtId="0" fontId="29" fillId="0" borderId="1" xfId="0" applyFont="1" applyBorder="1" applyAlignment="1">
      <alignment horizontal="center" vertical="center" wrapText="1"/>
    </xf>
    <xf numFmtId="165" fontId="27" fillId="0" borderId="1" xfId="1" applyNumberFormat="1" applyFont="1" applyBorder="1" applyAlignment="1">
      <alignment horizontal="left"/>
    </xf>
    <xf numFmtId="165" fontId="28" fillId="0" borderId="1" xfId="1" applyNumberFormat="1" applyFont="1" applyBorder="1" applyAlignment="1">
      <alignment horizontal="center"/>
    </xf>
    <xf numFmtId="165" fontId="27" fillId="0" borderId="1" xfId="1" applyNumberFormat="1" applyFont="1" applyBorder="1" applyAlignment="1">
      <alignment horizontal="center"/>
    </xf>
    <xf numFmtId="165" fontId="28" fillId="0" borderId="1" xfId="1" applyNumberFormat="1" applyFont="1" applyBorder="1" applyAlignment="1">
      <alignment horizontal="left"/>
    </xf>
    <xf numFmtId="165" fontId="28" fillId="0" borderId="1" xfId="1" applyNumberFormat="1" applyFont="1" applyBorder="1"/>
    <xf numFmtId="165" fontId="34" fillId="0" borderId="1" xfId="1" applyNumberFormat="1" applyFont="1" applyFill="1" applyBorder="1" applyAlignment="1">
      <alignment vertical="center"/>
    </xf>
    <xf numFmtId="165" fontId="33" fillId="0" borderId="1" xfId="1" applyNumberFormat="1" applyFont="1" applyFill="1" applyBorder="1" applyAlignment="1">
      <alignment vertical="center"/>
    </xf>
    <xf numFmtId="165" fontId="33" fillId="0" borderId="1" xfId="1" applyNumberFormat="1" applyFont="1" applyFill="1" applyBorder="1" applyAlignment="1">
      <alignment horizontal="left" vertical="center"/>
    </xf>
    <xf numFmtId="165" fontId="34" fillId="0" borderId="1" xfId="1" applyNumberFormat="1" applyFont="1" applyFill="1" applyBorder="1" applyAlignment="1">
      <alignment horizontal="left" vertical="center"/>
    </xf>
    <xf numFmtId="165" fontId="34" fillId="0" borderId="1" xfId="1" applyNumberFormat="1" applyFont="1" applyFill="1" applyBorder="1" applyAlignment="1">
      <alignment horizontal="center" vertical="center"/>
    </xf>
    <xf numFmtId="165" fontId="33" fillId="0" borderId="1" xfId="1" applyNumberFormat="1" applyFont="1" applyFill="1" applyBorder="1" applyAlignment="1">
      <alignment horizontal="center" vertical="center"/>
    </xf>
    <xf numFmtId="0" fontId="33" fillId="0" borderId="1" xfId="0" applyFont="1" applyBorder="1" applyAlignment="1">
      <alignment horizontal="center" vertical="center" wrapText="1"/>
    </xf>
    <xf numFmtId="165" fontId="36" fillId="0" borderId="1" xfId="1" applyNumberFormat="1" applyFont="1" applyFill="1" applyBorder="1" applyAlignment="1">
      <alignment vertical="top"/>
    </xf>
    <xf numFmtId="165" fontId="35" fillId="0" borderId="1" xfId="1" applyNumberFormat="1" applyFont="1" applyFill="1" applyBorder="1" applyAlignment="1">
      <alignment vertical="top"/>
    </xf>
    <xf numFmtId="43" fontId="35" fillId="0" borderId="1" xfId="1" applyFont="1" applyFill="1" applyBorder="1" applyAlignment="1">
      <alignment horizontal="center" vertical="top"/>
    </xf>
    <xf numFmtId="165" fontId="35" fillId="0" borderId="1" xfId="1" applyNumberFormat="1" applyFont="1" applyFill="1" applyBorder="1" applyAlignment="1">
      <alignment horizontal="center" vertical="top"/>
    </xf>
    <xf numFmtId="43" fontId="35" fillId="0" borderId="1" xfId="1" applyFont="1" applyFill="1" applyBorder="1" applyAlignment="1">
      <alignment horizontal="center" vertical="top" wrapText="1"/>
    </xf>
    <xf numFmtId="165" fontId="36" fillId="0" borderId="1" xfId="1" applyNumberFormat="1" applyFont="1" applyFill="1" applyBorder="1" applyAlignment="1">
      <alignment horizontal="center" vertical="top"/>
    </xf>
    <xf numFmtId="0" fontId="36" fillId="0" borderId="1" xfId="1" applyNumberFormat="1" applyFont="1" applyFill="1" applyBorder="1" applyAlignment="1">
      <alignment horizontal="center" vertical="top"/>
    </xf>
    <xf numFmtId="0" fontId="36" fillId="0" borderId="1" xfId="0" applyFont="1" applyBorder="1" applyAlignment="1">
      <alignment vertical="top" wrapText="1"/>
    </xf>
    <xf numFmtId="43" fontId="36" fillId="0" borderId="1" xfId="1" applyFont="1" applyFill="1" applyBorder="1" applyAlignment="1">
      <alignment vertical="top"/>
    </xf>
    <xf numFmtId="0" fontId="36" fillId="0" borderId="1" xfId="0" applyFont="1" applyBorder="1" applyAlignment="1">
      <alignment horizontal="right" vertical="top" wrapText="1"/>
    </xf>
    <xf numFmtId="0" fontId="36" fillId="0" borderId="1" xfId="1" applyNumberFormat="1" applyFont="1" applyFill="1" applyBorder="1" applyAlignment="1">
      <alignment vertical="top"/>
    </xf>
    <xf numFmtId="0" fontId="35" fillId="0" borderId="1" xfId="1" applyNumberFormat="1" applyFont="1" applyFill="1" applyBorder="1" applyAlignment="1">
      <alignment vertical="top" wrapText="1"/>
    </xf>
    <xf numFmtId="0" fontId="35" fillId="0" borderId="1" xfId="1" applyNumberFormat="1" applyFont="1" applyFill="1" applyBorder="1" applyAlignment="1">
      <alignment vertical="top"/>
    </xf>
    <xf numFmtId="43" fontId="36" fillId="0" borderId="1" xfId="1" applyFont="1" applyBorder="1" applyAlignment="1">
      <alignment vertical="top" wrapText="1"/>
    </xf>
    <xf numFmtId="165" fontId="35" fillId="0" borderId="1" xfId="1" applyNumberFormat="1" applyFont="1" applyFill="1" applyBorder="1" applyAlignment="1">
      <alignment horizontal="left" vertical="top"/>
    </xf>
    <xf numFmtId="43" fontId="35" fillId="0" borderId="1" xfId="1" applyFont="1" applyFill="1" applyBorder="1" applyAlignment="1">
      <alignment vertical="top"/>
    </xf>
    <xf numFmtId="43" fontId="35" fillId="0" borderId="1" xfId="1" applyFont="1" applyFill="1" applyBorder="1" applyAlignment="1">
      <alignment horizontal="right" vertical="top"/>
    </xf>
    <xf numFmtId="43" fontId="36" fillId="0" borderId="1" xfId="1" applyFont="1" applyBorder="1" applyAlignment="1">
      <alignment vertical="top"/>
    </xf>
    <xf numFmtId="43" fontId="35" fillId="0" borderId="1" xfId="1" applyFont="1" applyFill="1" applyBorder="1" applyAlignment="1">
      <alignment horizontal="right" vertical="top" wrapText="1"/>
    </xf>
    <xf numFmtId="165" fontId="36" fillId="0" borderId="1" xfId="1" applyNumberFormat="1" applyFont="1" applyFill="1" applyBorder="1" applyAlignment="1">
      <alignment horizontal="left" vertical="top"/>
    </xf>
    <xf numFmtId="43" fontId="36" fillId="0" borderId="1" xfId="1" applyFont="1" applyBorder="1" applyAlignment="1">
      <alignment horizontal="right" vertical="top"/>
    </xf>
    <xf numFmtId="4" fontId="35" fillId="0" borderId="1" xfId="0" applyNumberFormat="1" applyFont="1" applyBorder="1" applyAlignment="1">
      <alignment vertical="top" wrapText="1"/>
    </xf>
    <xf numFmtId="43" fontId="36" fillId="0" borderId="1" xfId="1" applyFont="1" applyFill="1" applyBorder="1" applyAlignment="1">
      <alignment horizontal="right" vertical="top"/>
    </xf>
    <xf numFmtId="165" fontId="35" fillId="0" borderId="1" xfId="1" applyNumberFormat="1" applyFont="1" applyFill="1" applyBorder="1" applyAlignment="1">
      <alignment horizontal="right" vertical="top"/>
    </xf>
    <xf numFmtId="4" fontId="36" fillId="0" borderId="1" xfId="0" applyNumberFormat="1" applyFont="1" applyBorder="1" applyAlignment="1">
      <alignment vertical="top" wrapText="1"/>
    </xf>
    <xf numFmtId="165" fontId="37" fillId="0" borderId="1" xfId="1" applyNumberFormat="1" applyFont="1" applyFill="1" applyBorder="1" applyAlignment="1">
      <alignment vertical="top"/>
    </xf>
    <xf numFmtId="165" fontId="35" fillId="0" borderId="1" xfId="1" quotePrefix="1" applyNumberFormat="1" applyFont="1" applyFill="1" applyBorder="1" applyAlignment="1">
      <alignment horizontal="center" vertical="top"/>
    </xf>
    <xf numFmtId="3" fontId="36" fillId="0" borderId="1" xfId="0" applyNumberFormat="1" applyFont="1" applyBorder="1" applyAlignment="1">
      <alignment horizontal="center" vertical="top" wrapText="1"/>
    </xf>
    <xf numFmtId="0" fontId="36" fillId="0" borderId="1" xfId="0" applyFont="1" applyBorder="1" applyAlignment="1">
      <alignment horizontal="center" vertical="top" wrapText="1"/>
    </xf>
    <xf numFmtId="9" fontId="35" fillId="0" borderId="1" xfId="4" applyFont="1" applyFill="1" applyBorder="1" applyAlignment="1">
      <alignment vertical="top"/>
    </xf>
    <xf numFmtId="9" fontId="36" fillId="0" borderId="1" xfId="0" applyNumberFormat="1" applyFont="1" applyBorder="1" applyAlignment="1">
      <alignment horizontal="center" vertical="top" wrapText="1"/>
    </xf>
    <xf numFmtId="10" fontId="36" fillId="0" borderId="1" xfId="0" applyNumberFormat="1" applyFont="1" applyBorder="1" applyAlignment="1">
      <alignment horizontal="center" vertical="top" wrapText="1"/>
    </xf>
    <xf numFmtId="9" fontId="36" fillId="0" borderId="1" xfId="4" applyFont="1" applyFill="1" applyBorder="1" applyAlignment="1">
      <alignment vertical="top"/>
    </xf>
    <xf numFmtId="165" fontId="36" fillId="0" borderId="1" xfId="1" applyNumberFormat="1" applyFont="1" applyBorder="1" applyAlignment="1">
      <alignment horizontal="center" vertical="top" wrapText="1"/>
    </xf>
    <xf numFmtId="165" fontId="36" fillId="0" borderId="1" xfId="1" applyNumberFormat="1" applyFont="1" applyBorder="1" applyAlignment="1">
      <alignment vertical="top" wrapText="1"/>
    </xf>
    <xf numFmtId="165" fontId="35" fillId="0" borderId="1" xfId="1" applyNumberFormat="1" applyFont="1" applyFill="1" applyBorder="1" applyAlignment="1">
      <alignment horizontal="center" vertical="top" wrapText="1"/>
    </xf>
    <xf numFmtId="165" fontId="35" fillId="0" borderId="1" xfId="1" applyNumberFormat="1" applyFont="1" applyBorder="1" applyAlignment="1">
      <alignment vertical="top" wrapText="1"/>
    </xf>
    <xf numFmtId="0" fontId="35" fillId="0" borderId="1" xfId="0" applyFont="1" applyBorder="1" applyAlignment="1">
      <alignment vertical="top" wrapText="1"/>
    </xf>
    <xf numFmtId="0" fontId="35" fillId="0" borderId="1" xfId="0" applyFont="1" applyBorder="1" applyAlignment="1">
      <alignment vertical="top"/>
    </xf>
    <xf numFmtId="165" fontId="36" fillId="0" borderId="1" xfId="1" applyNumberFormat="1" applyFont="1" applyFill="1" applyBorder="1" applyAlignment="1">
      <alignment horizontal="right" vertical="top"/>
    </xf>
    <xf numFmtId="0" fontId="35" fillId="0" borderId="1" xfId="0" applyFont="1" applyBorder="1" applyAlignment="1">
      <alignment horizontal="center" vertical="top" wrapText="1"/>
    </xf>
    <xf numFmtId="0" fontId="35" fillId="0" borderId="1" xfId="1" applyNumberFormat="1" applyFont="1" applyFill="1" applyBorder="1" applyAlignment="1">
      <alignment horizontal="left" vertical="top"/>
    </xf>
    <xf numFmtId="43" fontId="35" fillId="0" borderId="1" xfId="1" applyFont="1" applyBorder="1" applyAlignment="1">
      <alignment horizontal="center" vertical="top" wrapText="1"/>
    </xf>
    <xf numFmtId="43" fontId="35" fillId="0" borderId="1" xfId="1" applyFont="1" applyBorder="1" applyAlignment="1">
      <alignment vertical="top" wrapText="1"/>
    </xf>
    <xf numFmtId="43" fontId="36" fillId="0" borderId="1" xfId="1" applyFont="1" applyFill="1" applyBorder="1" applyAlignment="1">
      <alignment horizontal="center" vertical="top" wrapText="1"/>
    </xf>
    <xf numFmtId="0" fontId="35" fillId="0" borderId="1" xfId="0" applyFont="1" applyBorder="1" applyAlignment="1">
      <alignment horizontal="left" vertical="top" wrapText="1"/>
    </xf>
    <xf numFmtId="165" fontId="35" fillId="0" borderId="1" xfId="1" applyNumberFormat="1" applyFont="1" applyBorder="1" applyAlignment="1">
      <alignment horizontal="center" vertical="top" wrapText="1"/>
    </xf>
    <xf numFmtId="0" fontId="36" fillId="0" borderId="1" xfId="0" applyFont="1" applyBorder="1" applyAlignment="1">
      <alignment horizontal="left" vertical="top" wrapText="1"/>
    </xf>
    <xf numFmtId="43" fontId="36" fillId="0" borderId="1" xfId="1" applyFont="1" applyFill="1" applyBorder="1" applyAlignment="1">
      <alignment horizontal="left" vertical="top" wrapText="1"/>
    </xf>
    <xf numFmtId="43" fontId="36" fillId="0" borderId="1" xfId="1" applyFont="1" applyFill="1" applyBorder="1" applyAlignment="1">
      <alignment horizontal="center" vertical="top"/>
    </xf>
    <xf numFmtId="0" fontId="36" fillId="0" borderId="1" xfId="0" applyFont="1" applyBorder="1" applyAlignment="1">
      <alignment horizontal="center" vertical="top"/>
    </xf>
    <xf numFmtId="0" fontId="35" fillId="0" borderId="1" xfId="1" applyNumberFormat="1" applyFont="1" applyFill="1" applyBorder="1" applyAlignment="1">
      <alignment horizontal="center" vertical="top"/>
    </xf>
    <xf numFmtId="165" fontId="38" fillId="0" borderId="1" xfId="1" applyNumberFormat="1" applyFont="1" applyFill="1" applyBorder="1" applyAlignment="1">
      <alignment vertical="top"/>
    </xf>
    <xf numFmtId="0" fontId="39" fillId="0" borderId="1" xfId="1" applyNumberFormat="1" applyFont="1" applyFill="1" applyBorder="1" applyAlignment="1">
      <alignment horizontal="center" vertical="top"/>
    </xf>
    <xf numFmtId="0" fontId="36" fillId="0" borderId="1" xfId="1" quotePrefix="1" applyNumberFormat="1" applyFont="1" applyFill="1" applyBorder="1" applyAlignment="1">
      <alignment horizontal="center" vertical="top"/>
    </xf>
    <xf numFmtId="165" fontId="36" fillId="0" borderId="1" xfId="1" applyNumberFormat="1" applyFont="1" applyFill="1" applyBorder="1" applyAlignment="1">
      <alignment vertical="top" wrapText="1"/>
    </xf>
    <xf numFmtId="165" fontId="35" fillId="0" borderId="1" xfId="1" quotePrefix="1" applyNumberFormat="1" applyFont="1" applyFill="1" applyBorder="1" applyAlignment="1">
      <alignment horizontal="right" vertical="top"/>
    </xf>
    <xf numFmtId="165" fontId="36" fillId="0" borderId="1" xfId="1" applyNumberFormat="1" applyFont="1" applyBorder="1" applyAlignment="1">
      <alignment horizontal="right" vertical="top"/>
    </xf>
    <xf numFmtId="165" fontId="35" fillId="0" borderId="1" xfId="1" applyNumberFormat="1" applyFont="1" applyBorder="1" applyAlignment="1">
      <alignment horizontal="right" vertical="top"/>
    </xf>
    <xf numFmtId="165" fontId="35" fillId="0" borderId="1" xfId="1" applyNumberFormat="1" applyFont="1" applyBorder="1" applyAlignment="1">
      <alignment vertical="top"/>
    </xf>
    <xf numFmtId="165" fontId="35" fillId="0" borderId="1" xfId="1" applyNumberFormat="1" applyFont="1" applyFill="1" applyBorder="1" applyAlignment="1">
      <alignment horizontal="right" vertical="top" wrapText="1"/>
    </xf>
    <xf numFmtId="165" fontId="36" fillId="0" borderId="4" xfId="1" applyNumberFormat="1" applyFont="1" applyFill="1" applyBorder="1" applyAlignment="1">
      <alignment vertical="top"/>
    </xf>
    <xf numFmtId="165" fontId="35" fillId="0" borderId="6" xfId="1" applyNumberFormat="1" applyFont="1" applyFill="1" applyBorder="1" applyAlignment="1">
      <alignment vertical="top"/>
    </xf>
    <xf numFmtId="0" fontId="35" fillId="0" borderId="6" xfId="1" applyNumberFormat="1" applyFont="1" applyFill="1" applyBorder="1" applyAlignment="1">
      <alignment horizontal="center" vertical="top"/>
    </xf>
    <xf numFmtId="165" fontId="35" fillId="0" borderId="6" xfId="1" applyNumberFormat="1" applyFont="1" applyFill="1" applyBorder="1" applyAlignment="1">
      <alignment horizontal="right" vertical="top"/>
    </xf>
    <xf numFmtId="165" fontId="35" fillId="0" borderId="6" xfId="1" applyNumberFormat="1" applyFont="1" applyBorder="1" applyAlignment="1">
      <alignment horizontal="right" vertical="top"/>
    </xf>
    <xf numFmtId="165" fontId="36" fillId="0" borderId="5" xfId="1" applyNumberFormat="1" applyFont="1" applyFill="1" applyBorder="1" applyAlignment="1">
      <alignment vertical="top"/>
    </xf>
    <xf numFmtId="0" fontId="36" fillId="0" borderId="5" xfId="1" applyNumberFormat="1" applyFont="1" applyFill="1" applyBorder="1" applyAlignment="1">
      <alignment horizontal="center" vertical="top"/>
    </xf>
    <xf numFmtId="165" fontId="36" fillId="0" borderId="5" xfId="1" applyNumberFormat="1" applyFont="1" applyFill="1" applyBorder="1" applyAlignment="1">
      <alignment horizontal="right" vertical="top"/>
    </xf>
    <xf numFmtId="0" fontId="36" fillId="0" borderId="0" xfId="1" applyNumberFormat="1" applyFont="1" applyFill="1" applyBorder="1" applyAlignment="1">
      <alignment horizontal="center" vertical="top"/>
    </xf>
    <xf numFmtId="165" fontId="36" fillId="0" borderId="0" xfId="1" applyNumberFormat="1" applyFont="1" applyFill="1" applyBorder="1" applyAlignment="1">
      <alignment horizontal="right" vertical="top"/>
    </xf>
    <xf numFmtId="165" fontId="36" fillId="0" borderId="0" xfId="1" applyNumberFormat="1" applyFont="1" applyFill="1" applyBorder="1" applyAlignment="1">
      <alignment vertical="top"/>
    </xf>
    <xf numFmtId="165" fontId="36" fillId="0" borderId="53" xfId="1" applyNumberFormat="1" applyFont="1" applyFill="1" applyBorder="1" applyAlignment="1">
      <alignment horizontal="right" vertical="top"/>
    </xf>
    <xf numFmtId="165" fontId="35" fillId="0" borderId="7" xfId="1" applyNumberFormat="1" applyFont="1" applyFill="1" applyBorder="1" applyAlignment="1">
      <alignment vertical="top"/>
    </xf>
    <xf numFmtId="165" fontId="36" fillId="0" borderId="7" xfId="1" applyNumberFormat="1" applyFont="1" applyFill="1" applyBorder="1" applyAlignment="1">
      <alignment vertical="top"/>
    </xf>
    <xf numFmtId="165" fontId="36" fillId="0" borderId="41" xfId="1" applyNumberFormat="1" applyFont="1" applyFill="1" applyBorder="1" applyAlignment="1">
      <alignment vertical="top"/>
    </xf>
    <xf numFmtId="0" fontId="36" fillId="0" borderId="78" xfId="1" applyNumberFormat="1" applyFont="1" applyFill="1" applyBorder="1" applyAlignment="1">
      <alignment horizontal="center" vertical="top"/>
    </xf>
    <xf numFmtId="165" fontId="36" fillId="0" borderId="78" xfId="1" applyNumberFormat="1" applyFont="1" applyFill="1" applyBorder="1" applyAlignment="1">
      <alignment horizontal="right" vertical="top"/>
    </xf>
    <xf numFmtId="165" fontId="36" fillId="0" borderId="38" xfId="1" applyNumberFormat="1" applyFont="1" applyFill="1" applyBorder="1" applyAlignment="1">
      <alignment horizontal="right" vertical="top"/>
    </xf>
    <xf numFmtId="43" fontId="35" fillId="0" borderId="6" xfId="1" applyFont="1" applyFill="1" applyBorder="1" applyAlignment="1">
      <alignment vertical="top"/>
    </xf>
    <xf numFmtId="43" fontId="36" fillId="0" borderId="5" xfId="1" applyFont="1" applyFill="1" applyBorder="1" applyAlignment="1">
      <alignment vertical="top"/>
    </xf>
    <xf numFmtId="43" fontId="36" fillId="0" borderId="0" xfId="1" applyFont="1" applyFill="1" applyBorder="1" applyAlignment="1">
      <alignment vertical="top"/>
    </xf>
    <xf numFmtId="165" fontId="36" fillId="0" borderId="66" xfId="1" applyNumberFormat="1" applyFont="1" applyFill="1" applyBorder="1" applyAlignment="1">
      <alignment vertical="top"/>
    </xf>
    <xf numFmtId="165" fontId="36" fillId="0" borderId="52" xfId="1" applyNumberFormat="1" applyFont="1" applyFill="1" applyBorder="1" applyAlignment="1">
      <alignment vertical="top"/>
    </xf>
    <xf numFmtId="43" fontId="36" fillId="0" borderId="52" xfId="1" applyFont="1" applyFill="1" applyBorder="1" applyAlignment="1">
      <alignment vertical="top"/>
    </xf>
    <xf numFmtId="165" fontId="36" fillId="0" borderId="59" xfId="1" applyNumberFormat="1" applyFont="1" applyFill="1" applyBorder="1" applyAlignment="1">
      <alignment vertical="top"/>
    </xf>
    <xf numFmtId="165" fontId="36" fillId="0" borderId="53" xfId="1" applyNumberFormat="1" applyFont="1" applyFill="1" applyBorder="1" applyAlignment="1">
      <alignment vertical="top"/>
    </xf>
    <xf numFmtId="165" fontId="36" fillId="0" borderId="78" xfId="1" applyNumberFormat="1" applyFont="1" applyFill="1" applyBorder="1" applyAlignment="1">
      <alignment vertical="top"/>
    </xf>
    <xf numFmtId="43" fontId="36" fillId="0" borderId="78" xfId="1" applyFont="1" applyFill="1" applyBorder="1" applyAlignment="1">
      <alignment vertical="top"/>
    </xf>
    <xf numFmtId="165" fontId="36" fillId="0" borderId="38" xfId="1" applyNumberFormat="1" applyFont="1" applyFill="1" applyBorder="1" applyAlignment="1">
      <alignment vertical="top"/>
    </xf>
    <xf numFmtId="165" fontId="36" fillId="0" borderId="6" xfId="1" applyNumberFormat="1" applyFont="1" applyFill="1" applyBorder="1" applyAlignment="1">
      <alignment vertical="top"/>
    </xf>
    <xf numFmtId="165" fontId="35" fillId="0" borderId="66" xfId="1" applyNumberFormat="1" applyFont="1" applyFill="1" applyBorder="1" applyAlignment="1">
      <alignment vertical="top"/>
    </xf>
    <xf numFmtId="0" fontId="35" fillId="0" borderId="52" xfId="1" applyNumberFormat="1" applyFont="1" applyFill="1" applyBorder="1" applyAlignment="1">
      <alignment horizontal="center" vertical="top"/>
    </xf>
    <xf numFmtId="165" fontId="35" fillId="0" borderId="52" xfId="1" applyNumberFormat="1" applyFont="1" applyFill="1" applyBorder="1" applyAlignment="1">
      <alignment vertical="top"/>
    </xf>
    <xf numFmtId="165" fontId="35" fillId="0" borderId="59" xfId="1" applyNumberFormat="1" applyFont="1" applyFill="1" applyBorder="1" applyAlignment="1">
      <alignment vertical="top"/>
    </xf>
    <xf numFmtId="0" fontId="36" fillId="0" borderId="6" xfId="1" applyNumberFormat="1" applyFont="1" applyFill="1" applyBorder="1" applyAlignment="1">
      <alignment horizontal="center" vertical="top"/>
    </xf>
    <xf numFmtId="165" fontId="36" fillId="0" borderId="6" xfId="1" applyNumberFormat="1" applyFont="1" applyFill="1" applyBorder="1" applyAlignment="1">
      <alignment horizontal="right" vertical="top"/>
    </xf>
    <xf numFmtId="165" fontId="35" fillId="0" borderId="0" xfId="1" applyNumberFormat="1" applyFont="1" applyFill="1" applyBorder="1" applyAlignment="1">
      <alignment horizontal="left" vertical="top"/>
    </xf>
    <xf numFmtId="0" fontId="36" fillId="0" borderId="52" xfId="1" applyNumberFormat="1" applyFont="1" applyFill="1" applyBorder="1" applyAlignment="1">
      <alignment horizontal="center" vertical="top"/>
    </xf>
    <xf numFmtId="165" fontId="36" fillId="0" borderId="52" xfId="1" applyNumberFormat="1" applyFont="1" applyFill="1" applyBorder="1" applyAlignment="1">
      <alignment horizontal="right" vertical="top"/>
    </xf>
    <xf numFmtId="165" fontId="36" fillId="0" borderId="59" xfId="1" applyNumberFormat="1" applyFont="1" applyFill="1" applyBorder="1" applyAlignment="1">
      <alignment horizontal="right" vertical="top"/>
    </xf>
    <xf numFmtId="165" fontId="36" fillId="0" borderId="7" xfId="1" applyNumberFormat="1" applyFont="1" applyFill="1" applyBorder="1" applyAlignment="1">
      <alignment horizontal="left" vertical="top"/>
    </xf>
    <xf numFmtId="0" fontId="36" fillId="0" borderId="6" xfId="1" applyNumberFormat="1" applyFont="1" applyFill="1" applyBorder="1" applyAlignment="1">
      <alignment vertical="top"/>
    </xf>
    <xf numFmtId="165" fontId="36" fillId="0" borderId="5" xfId="1" applyNumberFormat="1" applyFont="1" applyFill="1" applyBorder="1" applyAlignment="1">
      <alignment vertical="top" wrapText="1"/>
    </xf>
    <xf numFmtId="0" fontId="36" fillId="0" borderId="5" xfId="1" applyNumberFormat="1" applyFont="1" applyFill="1" applyBorder="1" applyAlignment="1">
      <alignment vertical="top"/>
    </xf>
    <xf numFmtId="165" fontId="36" fillId="0" borderId="0" xfId="1" applyNumberFormat="1" applyFont="1" applyFill="1" applyBorder="1" applyAlignment="1">
      <alignment vertical="top" wrapText="1"/>
    </xf>
    <xf numFmtId="0" fontId="36" fillId="0" borderId="0" xfId="1" applyNumberFormat="1" applyFont="1" applyFill="1" applyBorder="1" applyAlignment="1">
      <alignment vertical="top"/>
    </xf>
    <xf numFmtId="165" fontId="36" fillId="0" borderId="0" xfId="1" applyNumberFormat="1" applyFont="1" applyFill="1" applyBorder="1" applyAlignment="1">
      <alignment horizontal="left" vertical="top" wrapText="1"/>
    </xf>
    <xf numFmtId="165" fontId="36" fillId="0" borderId="52" xfId="1" applyNumberFormat="1" applyFont="1" applyFill="1" applyBorder="1" applyAlignment="1">
      <alignment vertical="top" wrapText="1"/>
    </xf>
    <xf numFmtId="0" fontId="36" fillId="0" borderId="52" xfId="1" applyNumberFormat="1" applyFont="1" applyFill="1" applyBorder="1" applyAlignment="1">
      <alignment vertical="top"/>
    </xf>
    <xf numFmtId="43" fontId="36" fillId="0" borderId="59" xfId="1" applyFont="1" applyFill="1" applyBorder="1" applyAlignment="1">
      <alignment vertical="top"/>
    </xf>
    <xf numFmtId="43" fontId="36" fillId="0" borderId="53" xfId="1" applyFont="1" applyFill="1" applyBorder="1" applyAlignment="1">
      <alignment vertical="top"/>
    </xf>
    <xf numFmtId="0" fontId="36" fillId="0" borderId="78" xfId="1" applyNumberFormat="1" applyFont="1" applyFill="1" applyBorder="1" applyAlignment="1">
      <alignment vertical="top"/>
    </xf>
    <xf numFmtId="43" fontId="36" fillId="0" borderId="38" xfId="1" applyFont="1" applyFill="1" applyBorder="1" applyAlignment="1">
      <alignment vertical="top"/>
    </xf>
    <xf numFmtId="43" fontId="35" fillId="0" borderId="6" xfId="1" applyFont="1" applyBorder="1" applyAlignment="1">
      <alignment vertical="top" wrapText="1"/>
    </xf>
    <xf numFmtId="43" fontId="36" fillId="0" borderId="1" xfId="1" applyFont="1" applyBorder="1" applyAlignment="1">
      <alignment horizontal="right" vertical="top" wrapText="1"/>
    </xf>
    <xf numFmtId="43" fontId="35" fillId="0" borderId="1" xfId="1" applyFont="1" applyBorder="1" applyAlignment="1">
      <alignment horizontal="right" vertical="top" wrapText="1"/>
    </xf>
    <xf numFmtId="43" fontId="36" fillId="0" borderId="1" xfId="1" applyFont="1" applyFill="1" applyBorder="1" applyAlignment="1">
      <alignment vertical="top" wrapText="1"/>
    </xf>
    <xf numFmtId="43" fontId="38" fillId="0" borderId="1" xfId="1" applyFont="1" applyFill="1" applyBorder="1" applyAlignment="1">
      <alignment vertical="top" wrapText="1"/>
    </xf>
    <xf numFmtId="43" fontId="35" fillId="0" borderId="1" xfId="1" applyFont="1" applyFill="1" applyBorder="1" applyAlignment="1">
      <alignment vertical="top" wrapText="1"/>
    </xf>
    <xf numFmtId="165" fontId="36" fillId="0" borderId="1" xfId="1" applyNumberFormat="1" applyFont="1" applyFill="1" applyBorder="1" applyAlignment="1">
      <alignment horizontal="center" vertical="center"/>
    </xf>
    <xf numFmtId="1" fontId="36" fillId="0" borderId="1" xfId="1" applyNumberFormat="1" applyFont="1" applyFill="1" applyBorder="1" applyAlignment="1">
      <alignment horizontal="left" vertical="center"/>
    </xf>
    <xf numFmtId="43" fontId="35" fillId="0" borderId="1" xfId="1" applyFont="1" applyBorder="1" applyAlignment="1">
      <alignment vertical="top"/>
    </xf>
    <xf numFmtId="43" fontId="36" fillId="0" borderId="1" xfId="1" applyFont="1" applyBorder="1" applyAlignment="1">
      <alignment horizontal="center" vertical="top" wrapText="1"/>
    </xf>
    <xf numFmtId="165" fontId="35" fillId="0" borderId="1" xfId="1" applyNumberFormat="1" applyFont="1" applyFill="1" applyBorder="1" applyAlignment="1">
      <alignment horizontal="center" vertical="center"/>
    </xf>
    <xf numFmtId="43" fontId="35" fillId="0" borderId="1" xfId="1" applyFont="1" applyBorder="1" applyAlignment="1">
      <alignment horizontal="center" vertical="center" wrapText="1"/>
    </xf>
    <xf numFmtId="43" fontId="35" fillId="0" borderId="1" xfId="1" applyFont="1" applyFill="1" applyBorder="1" applyAlignment="1">
      <alignment horizontal="center" vertical="center"/>
    </xf>
    <xf numFmtId="0" fontId="11" fillId="0" borderId="0" xfId="0" applyFont="1" applyAlignment="1">
      <alignment horizontal="left"/>
    </xf>
    <xf numFmtId="0" fontId="12" fillId="0" borderId="0" xfId="0" applyFont="1" applyAlignment="1">
      <alignment horizontal="center"/>
    </xf>
    <xf numFmtId="165" fontId="35" fillId="0" borderId="7" xfId="1" applyNumberFormat="1" applyFont="1" applyFill="1" applyBorder="1" applyAlignment="1">
      <alignment horizontal="left" vertical="top"/>
    </xf>
    <xf numFmtId="165" fontId="35" fillId="0" borderId="0" xfId="1" applyNumberFormat="1" applyFont="1" applyFill="1" applyBorder="1" applyAlignment="1">
      <alignment horizontal="left" vertical="top"/>
    </xf>
    <xf numFmtId="165" fontId="36" fillId="0" borderId="7" xfId="1" applyNumberFormat="1" applyFont="1" applyFill="1" applyBorder="1" applyAlignment="1">
      <alignment horizontal="left" vertical="top"/>
    </xf>
    <xf numFmtId="165" fontId="36" fillId="0" borderId="0" xfId="1" applyNumberFormat="1" applyFont="1" applyFill="1" applyBorder="1" applyAlignment="1">
      <alignment horizontal="left" vertical="top"/>
    </xf>
    <xf numFmtId="165" fontId="36" fillId="0" borderId="41" xfId="1" applyNumberFormat="1" applyFont="1" applyFill="1" applyBorder="1" applyAlignment="1">
      <alignment horizontal="left" vertical="top"/>
    </xf>
    <xf numFmtId="165" fontId="36" fillId="0" borderId="78" xfId="1" applyNumberFormat="1" applyFont="1" applyFill="1" applyBorder="1" applyAlignment="1">
      <alignment horizontal="left" vertical="top"/>
    </xf>
    <xf numFmtId="165" fontId="35" fillId="0" borderId="1" xfId="1" applyNumberFormat="1" applyFont="1" applyFill="1" applyBorder="1" applyAlignment="1">
      <alignment horizontal="center" vertical="top"/>
    </xf>
    <xf numFmtId="165" fontId="36" fillId="0" borderId="1" xfId="1" applyNumberFormat="1" applyFont="1" applyFill="1" applyBorder="1" applyAlignment="1">
      <alignment horizontal="center" vertical="top"/>
    </xf>
    <xf numFmtId="165" fontId="36" fillId="0" borderId="1" xfId="1" applyNumberFormat="1" applyFont="1" applyFill="1" applyBorder="1" applyAlignment="1">
      <alignment horizontal="left" vertical="top"/>
    </xf>
    <xf numFmtId="165" fontId="35" fillId="0" borderId="1" xfId="1" applyNumberFormat="1" applyFont="1" applyFill="1" applyBorder="1" applyAlignment="1">
      <alignment horizontal="left" vertical="top" wrapText="1"/>
    </xf>
    <xf numFmtId="165" fontId="35" fillId="0" borderId="1" xfId="1" applyNumberFormat="1" applyFont="1" applyFill="1" applyBorder="1" applyAlignment="1">
      <alignment horizontal="left" vertical="top"/>
    </xf>
    <xf numFmtId="165" fontId="35" fillId="0" borderId="1" xfId="1" applyNumberFormat="1" applyFont="1" applyFill="1" applyBorder="1" applyAlignment="1">
      <alignment horizontal="right" vertical="top"/>
    </xf>
    <xf numFmtId="165" fontId="35" fillId="0" borderId="6" xfId="1" applyNumberFormat="1" applyFont="1" applyFill="1" applyBorder="1" applyAlignment="1">
      <alignment horizontal="left" vertical="top"/>
    </xf>
    <xf numFmtId="165" fontId="36" fillId="0" borderId="0" xfId="1" applyNumberFormat="1" applyFont="1" applyFill="1" applyBorder="1" applyAlignment="1">
      <alignment horizontal="center" vertical="top"/>
    </xf>
    <xf numFmtId="165" fontId="36" fillId="0" borderId="53" xfId="1" applyNumberFormat="1" applyFont="1" applyFill="1" applyBorder="1" applyAlignment="1">
      <alignment horizontal="center" vertical="top"/>
    </xf>
    <xf numFmtId="165" fontId="36" fillId="0" borderId="66" xfId="1" applyNumberFormat="1" applyFont="1" applyFill="1" applyBorder="1" applyAlignment="1">
      <alignment horizontal="center" vertical="top"/>
    </xf>
    <xf numFmtId="165" fontId="36" fillId="0" borderId="7" xfId="1" applyNumberFormat="1" applyFont="1" applyFill="1" applyBorder="1" applyAlignment="1">
      <alignment horizontal="center" vertical="top"/>
    </xf>
    <xf numFmtId="165" fontId="36" fillId="0" borderId="52" xfId="1" applyNumberFormat="1" applyFont="1" applyFill="1" applyBorder="1" applyAlignment="1">
      <alignment horizontal="center" vertical="top"/>
    </xf>
    <xf numFmtId="165" fontId="36" fillId="0" borderId="59" xfId="1" applyNumberFormat="1" applyFont="1" applyFill="1" applyBorder="1" applyAlignment="1">
      <alignment horizontal="center" vertical="top"/>
    </xf>
    <xf numFmtId="43" fontId="35" fillId="0" borderId="1" xfId="1" applyFont="1" applyFill="1" applyBorder="1" applyAlignment="1">
      <alignment horizontal="center" vertical="top"/>
    </xf>
    <xf numFmtId="0" fontId="36" fillId="0" borderId="1" xfId="0" applyFont="1" applyBorder="1" applyAlignment="1">
      <alignment horizontal="left" vertical="top" wrapText="1"/>
    </xf>
    <xf numFmtId="165" fontId="36" fillId="0" borderId="1" xfId="1" applyNumberFormat="1" applyFont="1" applyFill="1" applyBorder="1" applyAlignment="1">
      <alignment horizontal="left" vertical="top" wrapText="1"/>
    </xf>
    <xf numFmtId="43" fontId="36" fillId="0" borderId="1" xfId="1" applyFont="1" applyFill="1" applyBorder="1" applyAlignment="1">
      <alignment horizontal="center" vertical="top"/>
    </xf>
    <xf numFmtId="165" fontId="39" fillId="0" borderId="1" xfId="1" applyNumberFormat="1" applyFont="1" applyFill="1" applyBorder="1" applyAlignment="1">
      <alignment horizontal="center" vertical="top"/>
    </xf>
    <xf numFmtId="165" fontId="38" fillId="0" borderId="1" xfId="1" applyNumberFormat="1" applyFont="1" applyFill="1" applyBorder="1" applyAlignment="1">
      <alignment horizontal="center" vertical="top"/>
    </xf>
    <xf numFmtId="0" fontId="35" fillId="0" borderId="1" xfId="1" applyNumberFormat="1" applyFont="1" applyFill="1" applyBorder="1" applyAlignment="1">
      <alignment horizontal="center" vertical="top"/>
    </xf>
    <xf numFmtId="0" fontId="27" fillId="0" borderId="21" xfId="1" applyNumberFormat="1" applyFont="1" applyBorder="1" applyAlignment="1">
      <alignment horizontal="center" vertical="center"/>
    </xf>
    <xf numFmtId="0" fontId="27" fillId="0" borderId="33" xfId="1" applyNumberFormat="1" applyFont="1" applyBorder="1" applyAlignment="1">
      <alignment horizontal="center" vertical="center"/>
    </xf>
    <xf numFmtId="0" fontId="27" fillId="0" borderId="18" xfId="1" applyNumberFormat="1" applyFont="1" applyBorder="1" applyAlignment="1">
      <alignment horizontal="center" vertical="center"/>
    </xf>
    <xf numFmtId="0" fontId="27" fillId="0" borderId="9" xfId="1" applyNumberFormat="1" applyFont="1" applyBorder="1" applyAlignment="1">
      <alignment horizontal="center"/>
    </xf>
    <xf numFmtId="0" fontId="27" fillId="0" borderId="10" xfId="1" applyNumberFormat="1" applyFont="1" applyBorder="1" applyAlignment="1">
      <alignment horizontal="center"/>
    </xf>
    <xf numFmtId="0" fontId="27" fillId="0" borderId="62" xfId="1" applyNumberFormat="1" applyFont="1" applyBorder="1" applyAlignment="1">
      <alignment horizontal="center"/>
    </xf>
    <xf numFmtId="0" fontId="27" fillId="0" borderId="13" xfId="1" applyNumberFormat="1" applyFont="1" applyBorder="1" applyAlignment="1">
      <alignment horizontal="center"/>
    </xf>
    <xf numFmtId="0" fontId="27" fillId="0" borderId="14" xfId="1" applyNumberFormat="1" applyFont="1" applyBorder="1" applyAlignment="1">
      <alignment horizontal="center"/>
    </xf>
    <xf numFmtId="0" fontId="27" fillId="0" borderId="9" xfId="1" applyNumberFormat="1" applyFont="1" applyBorder="1" applyAlignment="1">
      <alignment horizontal="center" vertical="center"/>
    </xf>
    <xf numFmtId="0" fontId="27" fillId="0" borderId="10" xfId="1" applyNumberFormat="1" applyFont="1" applyBorder="1" applyAlignment="1">
      <alignment horizontal="center" vertical="center"/>
    </xf>
    <xf numFmtId="0" fontId="27" fillId="0" borderId="11" xfId="1" applyNumberFormat="1" applyFont="1" applyBorder="1" applyAlignment="1">
      <alignment horizontal="center" vertical="center"/>
    </xf>
    <xf numFmtId="0" fontId="27" fillId="0" borderId="1" xfId="1" applyNumberFormat="1" applyFont="1" applyBorder="1" applyAlignment="1">
      <alignment horizontal="center" vertical="center"/>
    </xf>
    <xf numFmtId="0" fontId="27" fillId="0" borderId="12" xfId="1" applyNumberFormat="1" applyFont="1" applyBorder="1" applyAlignment="1">
      <alignment horizontal="center" vertical="center"/>
    </xf>
    <xf numFmtId="0" fontId="27" fillId="0" borderId="13" xfId="1" applyNumberFormat="1" applyFont="1" applyBorder="1" applyAlignment="1">
      <alignment horizontal="center" vertical="center"/>
    </xf>
    <xf numFmtId="0" fontId="27" fillId="0" borderId="14" xfId="1" applyNumberFormat="1" applyFont="1" applyBorder="1" applyAlignment="1">
      <alignment horizontal="center" vertical="center"/>
    </xf>
    <xf numFmtId="0" fontId="27" fillId="0" borderId="72" xfId="1" applyNumberFormat="1" applyFont="1" applyBorder="1" applyAlignment="1">
      <alignment horizontal="center" vertical="center"/>
    </xf>
    <xf numFmtId="165" fontId="35" fillId="0" borderId="1" xfId="1" applyNumberFormat="1" applyFont="1" applyFill="1" applyBorder="1" applyAlignment="1">
      <alignment horizontal="center" vertical="top" wrapText="1"/>
    </xf>
    <xf numFmtId="165" fontId="28" fillId="0" borderId="9" xfId="1" applyNumberFormat="1" applyFont="1" applyBorder="1" applyAlignment="1">
      <alignment horizontal="center"/>
    </xf>
    <xf numFmtId="165" fontId="28" fillId="0" borderId="10" xfId="1" applyNumberFormat="1" applyFont="1" applyBorder="1" applyAlignment="1">
      <alignment horizontal="center"/>
    </xf>
    <xf numFmtId="165" fontId="28" fillId="0" borderId="11" xfId="1" applyNumberFormat="1" applyFont="1" applyBorder="1" applyAlignment="1">
      <alignment horizontal="center"/>
    </xf>
    <xf numFmtId="165" fontId="27" fillId="0" borderId="61" xfId="1" applyNumberFormat="1" applyFont="1" applyBorder="1" applyAlignment="1">
      <alignment horizontal="center"/>
    </xf>
    <xf numFmtId="165" fontId="27" fillId="0" borderId="69" xfId="1" applyNumberFormat="1" applyFont="1" applyBorder="1" applyAlignment="1">
      <alignment horizontal="center"/>
    </xf>
    <xf numFmtId="165" fontId="28" fillId="0" borderId="61" xfId="1" applyNumberFormat="1" applyFont="1" applyBorder="1" applyAlignment="1">
      <alignment horizontal="center"/>
    </xf>
    <xf numFmtId="165" fontId="28" fillId="0" borderId="35" xfId="1" applyNumberFormat="1" applyFont="1" applyBorder="1" applyAlignment="1">
      <alignment horizontal="center"/>
    </xf>
    <xf numFmtId="165" fontId="28" fillId="0" borderId="32" xfId="1" applyNumberFormat="1" applyFont="1" applyBorder="1" applyAlignment="1">
      <alignment horizontal="center"/>
    </xf>
    <xf numFmtId="165" fontId="27" fillId="0" borderId="9" xfId="1" applyNumberFormat="1" applyFont="1" applyBorder="1" applyAlignment="1">
      <alignment horizontal="center"/>
    </xf>
    <xf numFmtId="165" fontId="27" fillId="0" borderId="10" xfId="1" applyNumberFormat="1" applyFont="1" applyBorder="1" applyAlignment="1">
      <alignment horizontal="center"/>
    </xf>
    <xf numFmtId="165" fontId="27" fillId="0" borderId="11" xfId="1" applyNumberFormat="1" applyFont="1" applyBorder="1" applyAlignment="1">
      <alignment horizontal="center"/>
    </xf>
    <xf numFmtId="165" fontId="27" fillId="0" borderId="9" xfId="1" applyNumberFormat="1" applyFont="1" applyBorder="1" applyAlignment="1">
      <alignment horizontal="left"/>
    </xf>
    <xf numFmtId="165" fontId="27" fillId="0" borderId="10" xfId="1" applyNumberFormat="1" applyFont="1" applyBorder="1" applyAlignment="1">
      <alignment horizontal="left"/>
    </xf>
    <xf numFmtId="165" fontId="27" fillId="0" borderId="11" xfId="1" applyNumberFormat="1" applyFont="1" applyBorder="1" applyAlignment="1">
      <alignment horizontal="left"/>
    </xf>
    <xf numFmtId="165" fontId="27" fillId="0" borderId="44" xfId="1" applyNumberFormat="1" applyFont="1" applyBorder="1" applyAlignment="1">
      <alignment horizontal="center" vertical="center" wrapText="1"/>
    </xf>
    <xf numFmtId="165" fontId="27" fillId="0" borderId="45" xfId="1" applyNumberFormat="1" applyFont="1" applyBorder="1" applyAlignment="1">
      <alignment horizontal="center" vertical="center"/>
    </xf>
    <xf numFmtId="165" fontId="27" fillId="0" borderId="44" xfId="1" applyNumberFormat="1" applyFont="1" applyBorder="1" applyAlignment="1">
      <alignment horizontal="left" vertical="center"/>
    </xf>
    <xf numFmtId="165" fontId="27" fillId="0" borderId="45" xfId="1" applyNumberFormat="1" applyFont="1" applyBorder="1" applyAlignment="1">
      <alignment horizontal="left" vertic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9" fillId="0" borderId="9" xfId="0" applyFont="1" applyBorder="1" applyAlignment="1">
      <alignment horizontal="center"/>
    </xf>
    <xf numFmtId="0" fontId="19" fillId="0" borderId="10" xfId="0" applyFont="1" applyBorder="1" applyAlignment="1">
      <alignment horizontal="center"/>
    </xf>
    <xf numFmtId="0" fontId="19" fillId="0" borderId="11" xfId="0" applyFont="1" applyBorder="1" applyAlignment="1">
      <alignment horizontal="center"/>
    </xf>
    <xf numFmtId="0" fontId="19" fillId="0" borderId="9" xfId="0" applyFont="1" applyBorder="1" applyAlignment="1">
      <alignment horizontal="left"/>
    </xf>
    <xf numFmtId="0" fontId="19" fillId="0" borderId="10" xfId="0" applyFont="1" applyBorder="1" applyAlignment="1">
      <alignment horizontal="left"/>
    </xf>
    <xf numFmtId="0" fontId="19" fillId="0" borderId="11" xfId="0" applyFont="1" applyBorder="1" applyAlignment="1">
      <alignment horizontal="left"/>
    </xf>
    <xf numFmtId="0" fontId="3" fillId="0" borderId="44" xfId="0" applyFont="1" applyBorder="1" applyAlignment="1">
      <alignment horizontal="left" vertical="center" wrapText="1"/>
    </xf>
    <xf numFmtId="0" fontId="3" fillId="0" borderId="46" xfId="0" applyFont="1" applyBorder="1" applyAlignment="1">
      <alignment horizontal="left" vertical="center" wrapText="1"/>
    </xf>
    <xf numFmtId="0" fontId="19" fillId="0" borderId="44" xfId="0" applyFont="1" applyBorder="1" applyAlignment="1">
      <alignment horizontal="left" vertical="center"/>
    </xf>
    <xf numFmtId="0" fontId="19" fillId="0" borderId="46" xfId="0" applyFont="1" applyBorder="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35" xfId="0" applyFont="1" applyBorder="1" applyAlignment="1">
      <alignment horizontal="center" vertical="center"/>
    </xf>
    <xf numFmtId="0" fontId="4" fillId="0" borderId="3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9" fillId="0" borderId="22" xfId="0" applyFont="1" applyBorder="1" applyAlignment="1">
      <alignment horizontal="center"/>
    </xf>
    <xf numFmtId="0" fontId="19" fillId="0" borderId="23" xfId="0" applyFont="1" applyBorder="1" applyAlignment="1">
      <alignment horizontal="center"/>
    </xf>
    <xf numFmtId="0" fontId="19" fillId="0" borderId="42" xfId="0" applyFont="1" applyBorder="1" applyAlignment="1">
      <alignment horizontal="center"/>
    </xf>
    <xf numFmtId="0" fontId="19" fillId="0" borderId="15" xfId="0" applyFont="1" applyBorder="1" applyAlignment="1">
      <alignment horizontal="center"/>
    </xf>
    <xf numFmtId="0" fontId="19" fillId="0" borderId="16" xfId="0" applyFont="1" applyBorder="1" applyAlignment="1">
      <alignment horizontal="center"/>
    </xf>
    <xf numFmtId="0" fontId="19" fillId="0" borderId="17" xfId="0" applyFont="1" applyBorder="1" applyAlignment="1">
      <alignment horizontal="center"/>
    </xf>
    <xf numFmtId="0" fontId="19" fillId="0" borderId="62" xfId="0" applyFont="1" applyBorder="1" applyAlignment="1">
      <alignment horizontal="center"/>
    </xf>
    <xf numFmtId="0" fontId="3" fillId="0" borderId="60" xfId="0" applyFont="1" applyBorder="1" applyAlignment="1">
      <alignment horizontal="left" wrapText="1"/>
    </xf>
    <xf numFmtId="0" fontId="3" fillId="0" borderId="31" xfId="0" applyFont="1" applyBorder="1" applyAlignment="1">
      <alignment horizontal="left"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35" xfId="0" applyFont="1" applyBorder="1" applyAlignment="1">
      <alignment horizontal="center"/>
    </xf>
    <xf numFmtId="0" fontId="3" fillId="0" borderId="32" xfId="0" applyFont="1" applyBorder="1" applyAlignment="1">
      <alignment horizontal="center"/>
    </xf>
    <xf numFmtId="0" fontId="19" fillId="0" borderId="44" xfId="0" applyFont="1" applyBorder="1" applyAlignment="1">
      <alignment horizontal="left" vertical="center" wrapText="1"/>
    </xf>
    <xf numFmtId="0" fontId="19" fillId="0" borderId="46" xfId="0" applyFont="1" applyBorder="1" applyAlignment="1">
      <alignment horizontal="left" vertical="center" wrapText="1"/>
    </xf>
    <xf numFmtId="0" fontId="19" fillId="0" borderId="12" xfId="0" applyFont="1" applyBorder="1" applyAlignment="1">
      <alignment horizontal="center" vertical="center"/>
    </xf>
    <xf numFmtId="0" fontId="19" fillId="0" borderId="61" xfId="0" applyFont="1" applyBorder="1" applyAlignment="1">
      <alignment horizontal="center" vertical="center"/>
    </xf>
    <xf numFmtId="0" fontId="3" fillId="0" borderId="61" xfId="0" applyFont="1" applyBorder="1" applyAlignment="1">
      <alignment horizontal="left"/>
    </xf>
    <xf numFmtId="0" fontId="3" fillId="0" borderId="35" xfId="0" applyFont="1" applyBorder="1" applyAlignment="1">
      <alignment horizontal="left"/>
    </xf>
    <xf numFmtId="0" fontId="20" fillId="0" borderId="9"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xf numFmtId="0" fontId="19" fillId="0" borderId="12" xfId="0" applyFont="1" applyBorder="1" applyAlignment="1">
      <alignment horizontal="center"/>
    </xf>
    <xf numFmtId="0" fontId="19" fillId="0" borderId="13" xfId="0" applyFont="1" applyBorder="1" applyAlignment="1">
      <alignment horizontal="center"/>
    </xf>
    <xf numFmtId="0" fontId="19" fillId="0" borderId="14" xfId="0" applyFont="1" applyBorder="1" applyAlignment="1">
      <alignment horizontal="center"/>
    </xf>
    <xf numFmtId="0" fontId="19" fillId="0" borderId="61" xfId="0" applyFont="1" applyBorder="1" applyAlignment="1">
      <alignment horizontal="left" vertical="center"/>
    </xf>
    <xf numFmtId="0" fontId="19" fillId="0" borderId="44" xfId="0" applyFont="1" applyBorder="1" applyAlignment="1">
      <alignment horizontal="center" vertical="center"/>
    </xf>
    <xf numFmtId="0" fontId="19" fillId="0" borderId="46" xfId="0" applyFont="1" applyBorder="1" applyAlignment="1">
      <alignment horizontal="center" vertical="center"/>
    </xf>
    <xf numFmtId="165" fontId="35" fillId="0" borderId="2" xfId="1" applyNumberFormat="1" applyFont="1" applyFill="1" applyBorder="1" applyAlignment="1">
      <alignment horizontal="left" vertical="top"/>
    </xf>
    <xf numFmtId="165" fontId="35" fillId="0" borderId="3" xfId="1" applyNumberFormat="1" applyFont="1" applyFill="1" applyBorder="1" applyAlignment="1">
      <alignment horizontal="left" vertical="top"/>
    </xf>
    <xf numFmtId="165" fontId="35" fillId="0" borderId="4" xfId="1" applyNumberFormat="1" applyFont="1" applyFill="1" applyBorder="1" applyAlignment="1">
      <alignment horizontal="left" vertical="top"/>
    </xf>
    <xf numFmtId="165" fontId="35" fillId="0" borderId="1" xfId="1" quotePrefix="1" applyNumberFormat="1" applyFont="1" applyFill="1" applyBorder="1" applyAlignment="1">
      <alignment horizontal="center" vertical="top"/>
    </xf>
    <xf numFmtId="165" fontId="28" fillId="2" borderId="12" xfId="1" applyNumberFormat="1" applyFont="1" applyFill="1" applyBorder="1" applyAlignment="1">
      <alignment horizontal="center" vertical="center"/>
    </xf>
    <xf numFmtId="165" fontId="28" fillId="2" borderId="13" xfId="1" applyNumberFormat="1" applyFont="1" applyFill="1" applyBorder="1" applyAlignment="1">
      <alignment horizontal="center" vertical="center"/>
    </xf>
    <xf numFmtId="165" fontId="28" fillId="2" borderId="14" xfId="1" applyNumberFormat="1" applyFont="1" applyFill="1" applyBorder="1" applyAlignment="1">
      <alignment horizontal="center" vertical="center"/>
    </xf>
    <xf numFmtId="165" fontId="27" fillId="2" borderId="0" xfId="1" applyNumberFormat="1" applyFont="1" applyFill="1" applyBorder="1" applyAlignment="1">
      <alignment horizontal="left" vertical="center"/>
    </xf>
    <xf numFmtId="165" fontId="27" fillId="2" borderId="0" xfId="1" applyNumberFormat="1" applyFont="1" applyFill="1" applyBorder="1" applyAlignment="1">
      <alignment horizontal="center"/>
    </xf>
    <xf numFmtId="165" fontId="27" fillId="2" borderId="0" xfId="1" applyNumberFormat="1" applyFont="1" applyFill="1" applyBorder="1" applyAlignment="1">
      <alignment horizontal="left"/>
    </xf>
    <xf numFmtId="165" fontId="27" fillId="2" borderId="9" xfId="1" applyNumberFormat="1" applyFont="1" applyFill="1" applyBorder="1" applyAlignment="1">
      <alignment horizontal="center"/>
    </xf>
    <xf numFmtId="165" fontId="27" fillId="2" borderId="10" xfId="1" applyNumberFormat="1" applyFont="1" applyFill="1" applyBorder="1" applyAlignment="1">
      <alignment horizontal="center"/>
    </xf>
    <xf numFmtId="165" fontId="27" fillId="2" borderId="11" xfId="1" applyNumberFormat="1" applyFont="1" applyFill="1" applyBorder="1" applyAlignment="1">
      <alignment horizontal="center"/>
    </xf>
    <xf numFmtId="165" fontId="27" fillId="2" borderId="9" xfId="1" applyNumberFormat="1" applyFont="1" applyFill="1" applyBorder="1" applyAlignment="1">
      <alignment horizontal="left"/>
    </xf>
    <xf numFmtId="165" fontId="27" fillId="2" borderId="10" xfId="1" applyNumberFormat="1" applyFont="1" applyFill="1" applyBorder="1" applyAlignment="1">
      <alignment horizontal="left"/>
    </xf>
    <xf numFmtId="165" fontId="27" fillId="2" borderId="11" xfId="1" applyNumberFormat="1" applyFont="1" applyFill="1" applyBorder="1" applyAlignment="1">
      <alignment horizontal="left"/>
    </xf>
    <xf numFmtId="165" fontId="27" fillId="2" borderId="44" xfId="1" applyNumberFormat="1" applyFont="1" applyFill="1" applyBorder="1" applyAlignment="1">
      <alignment horizontal="center" vertical="center" wrapText="1"/>
    </xf>
    <xf numFmtId="165" fontId="27" fillId="2" borderId="46" xfId="1" applyNumberFormat="1" applyFont="1" applyFill="1" applyBorder="1" applyAlignment="1">
      <alignment horizontal="center" vertical="center"/>
    </xf>
    <xf numFmtId="165" fontId="27" fillId="2" borderId="44" xfId="1" applyNumberFormat="1" applyFont="1" applyFill="1" applyBorder="1" applyAlignment="1">
      <alignment horizontal="left" vertical="center"/>
    </xf>
    <xf numFmtId="165" fontId="27" fillId="2" borderId="46" xfId="1" applyNumberFormat="1" applyFont="1" applyFill="1" applyBorder="1" applyAlignment="1">
      <alignment horizontal="left" vertical="center"/>
    </xf>
    <xf numFmtId="165" fontId="27" fillId="2" borderId="9" xfId="1" applyNumberFormat="1" applyFont="1" applyFill="1" applyBorder="1" applyAlignment="1">
      <alignment horizontal="center" vertical="center"/>
    </xf>
    <xf numFmtId="165" fontId="27" fillId="2" borderId="10" xfId="1" applyNumberFormat="1" applyFont="1" applyFill="1" applyBorder="1" applyAlignment="1">
      <alignment horizontal="center" vertical="center"/>
    </xf>
    <xf numFmtId="165" fontId="27" fillId="2" borderId="11" xfId="1" applyNumberFormat="1" applyFont="1" applyFill="1" applyBorder="1" applyAlignment="1">
      <alignment horizontal="center" vertical="center"/>
    </xf>
    <xf numFmtId="165" fontId="30" fillId="2" borderId="0" xfId="1" applyNumberFormat="1" applyFont="1" applyFill="1" applyBorder="1" applyAlignment="1">
      <alignment horizontal="left" vertical="center"/>
    </xf>
    <xf numFmtId="0" fontId="35" fillId="0" borderId="1" xfId="0" applyFont="1" applyBorder="1" applyAlignment="1">
      <alignment vertical="top" wrapText="1"/>
    </xf>
    <xf numFmtId="0" fontId="35" fillId="0" borderId="1" xfId="1" applyNumberFormat="1" applyFont="1" applyFill="1" applyBorder="1" applyAlignment="1">
      <alignment horizontal="center" vertical="top" wrapText="1"/>
    </xf>
    <xf numFmtId="0" fontId="14" fillId="2" borderId="9" xfId="2" applyFont="1" applyFill="1" applyBorder="1" applyAlignment="1">
      <alignment horizontal="center"/>
    </xf>
    <xf numFmtId="0" fontId="14" fillId="2" borderId="10" xfId="2" applyFont="1" applyFill="1" applyBorder="1" applyAlignment="1">
      <alignment horizontal="center"/>
    </xf>
    <xf numFmtId="0" fontId="14" fillId="2" borderId="35" xfId="2" applyFont="1" applyFill="1" applyBorder="1" applyAlignment="1">
      <alignment horizontal="center"/>
    </xf>
    <xf numFmtId="0" fontId="14" fillId="2" borderId="32" xfId="2" applyFont="1" applyFill="1" applyBorder="1" applyAlignment="1">
      <alignment horizontal="center"/>
    </xf>
    <xf numFmtId="0" fontId="15" fillId="2" borderId="9"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11" xfId="0" applyFont="1" applyFill="1" applyBorder="1" applyAlignment="1">
      <alignment horizontal="left" vertical="center"/>
    </xf>
    <xf numFmtId="0" fontId="9" fillId="2" borderId="9" xfId="0" applyFont="1" applyFill="1" applyBorder="1" applyAlignment="1">
      <alignment horizontal="center"/>
    </xf>
    <xf numFmtId="0" fontId="9" fillId="2" borderId="10" xfId="0" applyFont="1" applyFill="1" applyBorder="1" applyAlignment="1">
      <alignment horizontal="center"/>
    </xf>
    <xf numFmtId="0" fontId="9" fillId="2" borderId="11" xfId="0" applyFont="1" applyFill="1" applyBorder="1" applyAlignment="1">
      <alignment horizontal="center"/>
    </xf>
    <xf numFmtId="0" fontId="9" fillId="2" borderId="12" xfId="0" applyFont="1" applyFill="1" applyBorder="1" applyAlignment="1">
      <alignment horizontal="center"/>
    </xf>
    <xf numFmtId="0" fontId="9" fillId="2" borderId="13" xfId="0" applyFont="1" applyFill="1" applyBorder="1" applyAlignment="1">
      <alignment horizontal="center"/>
    </xf>
    <xf numFmtId="0" fontId="9" fillId="2" borderId="14" xfId="0" applyFont="1" applyFill="1" applyBorder="1" applyAlignment="1">
      <alignment horizontal="center"/>
    </xf>
    <xf numFmtId="0" fontId="9" fillId="2" borderId="9" xfId="0" applyFont="1" applyFill="1" applyBorder="1" applyAlignment="1">
      <alignment horizontal="left"/>
    </xf>
    <xf numFmtId="0" fontId="9" fillId="2" borderId="10" xfId="0" applyFont="1" applyFill="1" applyBorder="1" applyAlignment="1">
      <alignment horizontal="left"/>
    </xf>
    <xf numFmtId="0" fontId="9" fillId="2" borderId="11" xfId="0" applyFont="1" applyFill="1" applyBorder="1" applyAlignment="1">
      <alignment horizontal="left"/>
    </xf>
    <xf numFmtId="0" fontId="14" fillId="2" borderId="9"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1" xfId="2" applyFont="1" applyFill="1" applyBorder="1" applyAlignment="1">
      <alignment horizontal="center" vertical="center"/>
    </xf>
    <xf numFmtId="0" fontId="11" fillId="2" borderId="9" xfId="2" applyFont="1" applyFill="1" applyBorder="1" applyAlignment="1">
      <alignment horizontal="center"/>
    </xf>
    <xf numFmtId="0" fontId="11" fillId="2" borderId="10" xfId="2" applyFont="1" applyFill="1" applyBorder="1" applyAlignment="1">
      <alignment horizontal="center"/>
    </xf>
    <xf numFmtId="0" fontId="11" fillId="2" borderId="62" xfId="2" applyFont="1" applyFill="1" applyBorder="1" applyAlignment="1">
      <alignment horizontal="center"/>
    </xf>
    <xf numFmtId="0" fontId="14" fillId="2" borderId="13" xfId="2" applyFont="1" applyFill="1" applyBorder="1" applyAlignment="1">
      <alignment horizontal="center" vertical="center"/>
    </xf>
    <xf numFmtId="0" fontId="11" fillId="0" borderId="13" xfId="0" applyFont="1" applyBorder="1" applyAlignment="1">
      <alignment horizontal="left" vertical="center" wrapText="1"/>
    </xf>
    <xf numFmtId="0" fontId="9" fillId="0" borderId="9"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9" fillId="0" borderId="9"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xf>
    <xf numFmtId="0" fontId="12" fillId="0" borderId="9" xfId="0" applyFont="1" applyBorder="1" applyAlignment="1">
      <alignment horizontal="center"/>
    </xf>
    <xf numFmtId="0" fontId="12" fillId="0" borderId="10" xfId="0" applyFont="1" applyBorder="1" applyAlignment="1">
      <alignment horizontal="center"/>
    </xf>
    <xf numFmtId="0" fontId="12" fillId="0" borderId="11" xfId="0" applyFont="1" applyBorder="1" applyAlignment="1">
      <alignment horizontal="center"/>
    </xf>
    <xf numFmtId="0" fontId="11" fillId="0" borderId="61" xfId="0" applyFont="1" applyBorder="1" applyAlignment="1">
      <alignment horizontal="center"/>
    </xf>
    <xf numFmtId="0" fontId="11" fillId="0" borderId="32" xfId="0" applyFont="1" applyBorder="1" applyAlignment="1">
      <alignment horizontal="center"/>
    </xf>
    <xf numFmtId="0" fontId="12" fillId="0" borderId="35" xfId="0" applyFont="1" applyBorder="1" applyAlignment="1">
      <alignment horizontal="center"/>
    </xf>
    <xf numFmtId="0" fontId="12" fillId="0" borderId="32" xfId="0" applyFont="1" applyBorder="1" applyAlignment="1">
      <alignment horizontal="center"/>
    </xf>
    <xf numFmtId="0" fontId="7" fillId="2" borderId="60" xfId="0" applyFont="1" applyFill="1" applyBorder="1" applyAlignment="1">
      <alignment horizontal="left"/>
    </xf>
    <xf numFmtId="0" fontId="7" fillId="2" borderId="53" xfId="0" applyFont="1" applyFill="1" applyBorder="1" applyAlignment="1">
      <alignment horizontal="left"/>
    </xf>
    <xf numFmtId="0" fontId="10" fillId="2" borderId="9" xfId="0" applyFont="1" applyFill="1" applyBorder="1" applyAlignment="1">
      <alignment horizontal="center"/>
    </xf>
    <xf numFmtId="0" fontId="10" fillId="2" borderId="10" xfId="0" applyFont="1" applyFill="1" applyBorder="1" applyAlignment="1">
      <alignment horizontal="center"/>
    </xf>
    <xf numFmtId="0" fontId="10" fillId="2" borderId="11" xfId="0" applyFont="1" applyFill="1" applyBorder="1" applyAlignment="1">
      <alignment horizontal="center"/>
    </xf>
    <xf numFmtId="0" fontId="7" fillId="2" borderId="9" xfId="0" applyFont="1" applyFill="1" applyBorder="1" applyAlignment="1">
      <alignment horizontal="left"/>
    </xf>
    <xf numFmtId="0" fontId="7" fillId="2" borderId="62" xfId="0" applyFont="1" applyFill="1" applyBorder="1" applyAlignment="1">
      <alignment horizontal="left"/>
    </xf>
    <xf numFmtId="0" fontId="12" fillId="2" borderId="9" xfId="0" applyFont="1" applyFill="1" applyBorder="1" applyAlignment="1">
      <alignment horizontal="center"/>
    </xf>
    <xf numFmtId="0" fontId="12" fillId="2" borderId="10" xfId="0" applyFont="1" applyFill="1" applyBorder="1" applyAlignment="1">
      <alignment horizontal="center"/>
    </xf>
    <xf numFmtId="0" fontId="12" fillId="2" borderId="11" xfId="0" applyFont="1" applyFill="1" applyBorder="1" applyAlignment="1">
      <alignment horizontal="center"/>
    </xf>
    <xf numFmtId="0" fontId="17" fillId="2" borderId="9"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1" fillId="2" borderId="9" xfId="0" applyFont="1" applyFill="1" applyBorder="1" applyAlignment="1">
      <alignment horizontal="center"/>
    </xf>
    <xf numFmtId="0" fontId="11" fillId="2" borderId="10" xfId="0" applyFont="1" applyFill="1" applyBorder="1" applyAlignment="1">
      <alignment horizontal="center"/>
    </xf>
    <xf numFmtId="0" fontId="11" fillId="2" borderId="11" xfId="0" applyFont="1" applyFill="1" applyBorder="1" applyAlignment="1">
      <alignment horizontal="center"/>
    </xf>
    <xf numFmtId="0" fontId="11" fillId="2" borderId="9" xfId="0" applyFont="1" applyFill="1" applyBorder="1" applyAlignment="1">
      <alignment horizontal="left" vertical="center"/>
    </xf>
    <xf numFmtId="0" fontId="11" fillId="2" borderId="62" xfId="0" applyFont="1" applyFill="1" applyBorder="1" applyAlignment="1">
      <alignment horizontal="left" vertical="center"/>
    </xf>
    <xf numFmtId="0" fontId="7" fillId="2" borderId="61" xfId="0" applyFont="1" applyFill="1" applyBorder="1" applyAlignment="1">
      <alignment horizontal="left" vertical="center"/>
    </xf>
    <xf numFmtId="0" fontId="7" fillId="2" borderId="32" xfId="0" applyFont="1" applyFill="1" applyBorder="1" applyAlignment="1">
      <alignment horizontal="left"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7" fillId="2" borderId="54" xfId="0" applyFont="1" applyFill="1" applyBorder="1" applyAlignment="1">
      <alignment horizontal="left" vertical="center"/>
    </xf>
    <xf numFmtId="0" fontId="7" fillId="2" borderId="52" xfId="0" applyFont="1" applyFill="1" applyBorder="1" applyAlignment="1">
      <alignment horizontal="left" vertical="center"/>
    </xf>
    <xf numFmtId="0" fontId="7" fillId="2" borderId="9" xfId="0" applyFont="1" applyFill="1" applyBorder="1" applyAlignment="1">
      <alignment horizontal="center"/>
    </xf>
    <xf numFmtId="0" fontId="7" fillId="2" borderId="10" xfId="0" applyFont="1" applyFill="1" applyBorder="1" applyAlignment="1">
      <alignment horizontal="center"/>
    </xf>
    <xf numFmtId="0" fontId="7" fillId="2" borderId="11" xfId="0" applyFont="1" applyFill="1" applyBorder="1" applyAlignment="1">
      <alignment horizontal="center"/>
    </xf>
    <xf numFmtId="0" fontId="7" fillId="2" borderId="51" xfId="0" applyFont="1" applyFill="1" applyBorder="1" applyAlignment="1">
      <alignment horizontal="left"/>
    </xf>
    <xf numFmtId="0" fontId="7" fillId="2" borderId="38" xfId="0" applyFont="1" applyFill="1" applyBorder="1" applyAlignment="1">
      <alignment horizontal="left"/>
    </xf>
    <xf numFmtId="165" fontId="34" fillId="0" borderId="1" xfId="1" applyNumberFormat="1" applyFont="1" applyFill="1" applyBorder="1" applyAlignment="1">
      <alignment horizontal="center" vertical="center"/>
    </xf>
    <xf numFmtId="165" fontId="33" fillId="0" borderId="1" xfId="1" applyNumberFormat="1" applyFont="1" applyFill="1" applyBorder="1" applyAlignment="1">
      <alignment horizontal="center" vertical="center"/>
    </xf>
    <xf numFmtId="165" fontId="33" fillId="0" borderId="1" xfId="1" applyNumberFormat="1" applyFont="1" applyFill="1" applyBorder="1" applyAlignment="1">
      <alignment horizontal="left" vertical="center"/>
    </xf>
    <xf numFmtId="165" fontId="28" fillId="0" borderId="1" xfId="1" applyNumberFormat="1" applyFont="1" applyBorder="1" applyAlignment="1">
      <alignment horizontal="center"/>
    </xf>
    <xf numFmtId="165" fontId="27" fillId="0" borderId="1" xfId="1" applyNumberFormat="1" applyFont="1" applyBorder="1" applyAlignment="1">
      <alignment horizontal="center"/>
    </xf>
    <xf numFmtId="165" fontId="27" fillId="0" borderId="1" xfId="1" applyNumberFormat="1" applyFont="1" applyBorder="1" applyAlignment="1">
      <alignment horizontal="left"/>
    </xf>
    <xf numFmtId="0" fontId="21" fillId="0" borderId="1" xfId="0" applyFont="1" applyBorder="1" applyAlignment="1">
      <alignment horizontal="center"/>
    </xf>
    <xf numFmtId="0" fontId="12" fillId="2" borderId="9" xfId="2" applyFont="1" applyFill="1" applyBorder="1" applyAlignment="1">
      <alignment horizontal="center"/>
    </xf>
    <xf numFmtId="0" fontId="12" fillId="2" borderId="10" xfId="2" applyFont="1" applyFill="1" applyBorder="1" applyAlignment="1">
      <alignment horizontal="center"/>
    </xf>
    <xf numFmtId="0" fontId="12" fillId="2" borderId="11" xfId="2" applyFont="1" applyFill="1" applyBorder="1" applyAlignment="1">
      <alignment horizontal="center"/>
    </xf>
    <xf numFmtId="0" fontId="11" fillId="2" borderId="61" xfId="0" applyFont="1" applyFill="1" applyBorder="1" applyAlignment="1">
      <alignment horizontal="left"/>
    </xf>
    <xf numFmtId="0" fontId="11" fillId="2" borderId="35" xfId="0" applyFont="1" applyFill="1" applyBorder="1" applyAlignment="1">
      <alignment horizontal="left"/>
    </xf>
    <xf numFmtId="0" fontId="12" fillId="2" borderId="35" xfId="0" applyFont="1" applyFill="1" applyBorder="1" applyAlignment="1">
      <alignment horizontal="center"/>
    </xf>
    <xf numFmtId="0" fontId="12" fillId="2" borderId="32" xfId="0" applyFont="1" applyFill="1" applyBorder="1" applyAlignment="1">
      <alignment horizontal="center"/>
    </xf>
    <xf numFmtId="165" fontId="27" fillId="2" borderId="9" xfId="1" applyNumberFormat="1" applyFont="1" applyFill="1" applyBorder="1" applyAlignment="1">
      <alignment horizontal="left" vertical="center"/>
    </xf>
    <xf numFmtId="165" fontId="27" fillId="2" borderId="10" xfId="1" applyNumberFormat="1" applyFont="1" applyFill="1" applyBorder="1" applyAlignment="1">
      <alignment horizontal="left" vertical="center"/>
    </xf>
    <xf numFmtId="165" fontId="27" fillId="2" borderId="11" xfId="1" applyNumberFormat="1" applyFont="1" applyFill="1" applyBorder="1" applyAlignment="1">
      <alignment horizontal="left" vertical="center"/>
    </xf>
    <xf numFmtId="165" fontId="28" fillId="2" borderId="9" xfId="1" applyNumberFormat="1" applyFont="1" applyFill="1" applyBorder="1" applyAlignment="1">
      <alignment horizontal="center"/>
    </xf>
    <xf numFmtId="165" fontId="28" fillId="2" borderId="10" xfId="1" applyNumberFormat="1" applyFont="1" applyFill="1" applyBorder="1" applyAlignment="1">
      <alignment horizontal="center"/>
    </xf>
    <xf numFmtId="165" fontId="28" fillId="2" borderId="11" xfId="1" applyNumberFormat="1" applyFont="1" applyFill="1" applyBorder="1" applyAlignment="1">
      <alignment horizontal="center"/>
    </xf>
    <xf numFmtId="165" fontId="27" fillId="2" borderId="60" xfId="1" applyNumberFormat="1" applyFont="1" applyFill="1" applyBorder="1" applyAlignment="1">
      <alignment horizontal="center"/>
    </xf>
    <xf numFmtId="165" fontId="28" fillId="2" borderId="35" xfId="1" applyNumberFormat="1" applyFont="1" applyFill="1" applyBorder="1" applyAlignment="1">
      <alignment horizontal="center"/>
    </xf>
    <xf numFmtId="165" fontId="28" fillId="2" borderId="32" xfId="1" applyNumberFormat="1" applyFont="1" applyFill="1" applyBorder="1" applyAlignment="1">
      <alignment horizontal="center"/>
    </xf>
    <xf numFmtId="0" fontId="15" fillId="2" borderId="60" xfId="0" applyFont="1" applyFill="1" applyBorder="1" applyAlignment="1">
      <alignment horizontal="center"/>
    </xf>
    <xf numFmtId="0" fontId="15" fillId="2" borderId="0" xfId="0" applyFont="1" applyFill="1" applyAlignment="1">
      <alignment horizontal="center"/>
    </xf>
    <xf numFmtId="0" fontId="15" fillId="2" borderId="9"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4" fillId="2" borderId="11" xfId="2" applyFont="1" applyFill="1" applyBorder="1" applyAlignment="1">
      <alignment horizontal="center"/>
    </xf>
    <xf numFmtId="0" fontId="14" fillId="2" borderId="61" xfId="2" applyFont="1" applyFill="1" applyBorder="1" applyAlignment="1">
      <alignment horizontal="center"/>
    </xf>
    <xf numFmtId="0" fontId="9" fillId="2" borderId="60" xfId="0" applyFont="1" applyFill="1" applyBorder="1" applyAlignment="1">
      <alignment horizontal="left"/>
    </xf>
    <xf numFmtId="0" fontId="9" fillId="2" borderId="31" xfId="0" applyFont="1" applyFill="1" applyBorder="1" applyAlignment="1">
      <alignment horizontal="left"/>
    </xf>
    <xf numFmtId="0" fontId="0" fillId="2" borderId="9" xfId="0" applyFill="1" applyBorder="1" applyAlignment="1">
      <alignment horizontal="center"/>
    </xf>
    <xf numFmtId="0" fontId="0" fillId="2" borderId="10" xfId="0" applyFill="1" applyBorder="1" applyAlignment="1">
      <alignment horizontal="center"/>
    </xf>
    <xf numFmtId="0" fontId="0" fillId="2" borderId="32" xfId="0"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35" xfId="0" applyFont="1" applyFill="1" applyBorder="1" applyAlignment="1">
      <alignment horizontal="center"/>
    </xf>
    <xf numFmtId="0" fontId="1" fillId="2" borderId="32" xfId="0" applyFont="1" applyFill="1" applyBorder="1" applyAlignment="1">
      <alignment horizontal="center"/>
    </xf>
    <xf numFmtId="0" fontId="0" fillId="2" borderId="11" xfId="0" applyFill="1" applyBorder="1" applyAlignment="1">
      <alignment horizontal="center"/>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1" fillId="2" borderId="9" xfId="0" applyFont="1" applyFill="1" applyBorder="1" applyAlignment="1">
      <alignment horizontal="left"/>
    </xf>
    <xf numFmtId="0" fontId="1" fillId="2" borderId="11" xfId="0" applyFont="1" applyFill="1" applyBorder="1" applyAlignment="1">
      <alignment horizontal="left"/>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60" xfId="0" applyFont="1" applyBorder="1" applyAlignment="1">
      <alignment horizontal="left"/>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2" xfId="0" applyFont="1" applyFill="1" applyBorder="1" applyAlignment="1">
      <alignment horizontal="center"/>
    </xf>
    <xf numFmtId="0" fontId="11" fillId="2" borderId="13" xfId="0" applyFont="1" applyFill="1" applyBorder="1" applyAlignment="1">
      <alignment horizontal="center"/>
    </xf>
    <xf numFmtId="0" fontId="11" fillId="2" borderId="14" xfId="0" applyFont="1" applyFill="1" applyBorder="1" applyAlignment="1">
      <alignment horizontal="center"/>
    </xf>
    <xf numFmtId="0" fontId="11" fillId="2" borderId="44" xfId="0" applyFont="1" applyFill="1" applyBorder="1" applyAlignment="1">
      <alignment horizontal="left" vertical="center"/>
    </xf>
    <xf numFmtId="0" fontId="11" fillId="2" borderId="46" xfId="0" applyFont="1" applyFill="1" applyBorder="1" applyAlignment="1">
      <alignment horizontal="left" vertical="center"/>
    </xf>
    <xf numFmtId="0" fontId="11" fillId="2" borderId="44" xfId="0" applyFont="1" applyFill="1" applyBorder="1" applyAlignment="1">
      <alignment horizontal="center" vertical="center"/>
    </xf>
    <xf numFmtId="0" fontId="11" fillId="2" borderId="46" xfId="0" applyFont="1" applyFill="1" applyBorder="1" applyAlignment="1">
      <alignment horizontal="center" vertical="center"/>
    </xf>
    <xf numFmtId="0" fontId="11" fillId="0" borderId="72" xfId="0" applyFont="1" applyBorder="1" applyAlignment="1">
      <alignment horizontal="left"/>
    </xf>
    <xf numFmtId="0" fontId="11" fillId="0" borderId="27" xfId="0" applyFont="1" applyBorder="1" applyAlignment="1">
      <alignment horizontal="left"/>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61" xfId="0" applyFont="1" applyBorder="1" applyAlignment="1">
      <alignment horizontal="left"/>
    </xf>
    <xf numFmtId="0" fontId="11" fillId="0" borderId="35" xfId="0" applyFont="1" applyBorder="1" applyAlignment="1">
      <alignment horizontal="left"/>
    </xf>
    <xf numFmtId="0" fontId="11" fillId="0" borderId="69" xfId="0" applyFont="1" applyBorder="1" applyAlignment="1">
      <alignment horizontal="left"/>
    </xf>
    <xf numFmtId="0" fontId="11" fillId="0" borderId="9" xfId="0" applyFont="1" applyBorder="1" applyAlignment="1">
      <alignment horizontal="left"/>
    </xf>
    <xf numFmtId="0" fontId="11" fillId="0" borderId="10" xfId="0" applyFont="1" applyBorder="1" applyAlignment="1">
      <alignment horizontal="left"/>
    </xf>
    <xf numFmtId="0" fontId="11" fillId="0" borderId="62" xfId="0" applyFont="1" applyBorder="1" applyAlignment="1">
      <alignment horizontal="left"/>
    </xf>
    <xf numFmtId="0" fontId="12" fillId="0" borderId="15" xfId="0" applyFont="1" applyBorder="1" applyAlignment="1">
      <alignment horizontal="center"/>
    </xf>
    <xf numFmtId="0" fontId="12" fillId="0" borderId="16" xfId="0" applyFont="1" applyBorder="1" applyAlignment="1">
      <alignment horizontal="center"/>
    </xf>
    <xf numFmtId="0" fontId="12" fillId="0" borderId="17" xfId="0" applyFont="1" applyBorder="1" applyAlignment="1">
      <alignment horizontal="center"/>
    </xf>
    <xf numFmtId="165" fontId="27" fillId="2" borderId="60" xfId="1" applyNumberFormat="1" applyFont="1" applyFill="1" applyBorder="1" applyAlignment="1">
      <alignment horizontal="left"/>
    </xf>
  </cellXfs>
  <cellStyles count="5">
    <cellStyle name="20% - Accent4" xfId="2" builtinId="42"/>
    <cellStyle name="Comma" xfId="1" builtinId="3"/>
    <cellStyle name="Normal" xfId="0" builtinId="0"/>
    <cellStyle name="Normal - Style1 2 2" xfId="3"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52</xdr:row>
      <xdr:rowOff>47625</xdr:rowOff>
    </xdr:to>
    <xdr:pic>
      <xdr:nvPicPr>
        <xdr:cNvPr id="3" name="Picture 2">
          <a:extLst>
            <a:ext uri="{FF2B5EF4-FFF2-40B4-BE49-F238E27FC236}">
              <a16:creationId xmlns:a16="http://schemas.microsoft.com/office/drawing/2014/main" id="{4A18D59C-3860-7361-2976-C4F4F5AC1E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953250" cy="995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244475</xdr:colOff>
      <xdr:row>42</xdr:row>
      <xdr:rowOff>62230</xdr:rowOff>
    </xdr:to>
    <xdr:pic>
      <xdr:nvPicPr>
        <xdr:cNvPr id="2" name="Picture 1">
          <a:extLst>
            <a:ext uri="{FF2B5EF4-FFF2-40B4-BE49-F238E27FC236}">
              <a16:creationId xmlns:a16="http://schemas.microsoft.com/office/drawing/2014/main" id="{6C3640AC-3D59-18C6-25DC-8BF102ACCD9C}"/>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5730875" cy="806323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470535</xdr:colOff>
      <xdr:row>43</xdr:row>
      <xdr:rowOff>76835</xdr:rowOff>
    </xdr:to>
    <xdr:pic>
      <xdr:nvPicPr>
        <xdr:cNvPr id="2" name="Picture 1">
          <a:extLst>
            <a:ext uri="{FF2B5EF4-FFF2-40B4-BE49-F238E27FC236}">
              <a16:creationId xmlns:a16="http://schemas.microsoft.com/office/drawing/2014/main" id="{867C74AE-CC3D-F161-7E6A-F49855012D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566535" cy="826833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416560</xdr:colOff>
      <xdr:row>42</xdr:row>
      <xdr:rowOff>12065</xdr:rowOff>
    </xdr:to>
    <xdr:pic>
      <xdr:nvPicPr>
        <xdr:cNvPr id="2" name="Picture 1">
          <a:extLst>
            <a:ext uri="{FF2B5EF4-FFF2-40B4-BE49-F238E27FC236}">
              <a16:creationId xmlns:a16="http://schemas.microsoft.com/office/drawing/2014/main" id="{A9F666A9-9900-54EB-9A3F-93C25EEC2B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512560" cy="801306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236855</xdr:colOff>
      <xdr:row>42</xdr:row>
      <xdr:rowOff>81915</xdr:rowOff>
    </xdr:to>
    <xdr:pic>
      <xdr:nvPicPr>
        <xdr:cNvPr id="2" name="Picture 1">
          <a:extLst>
            <a:ext uri="{FF2B5EF4-FFF2-40B4-BE49-F238E27FC236}">
              <a16:creationId xmlns:a16="http://schemas.microsoft.com/office/drawing/2014/main" id="{D317D137-0547-6FF9-98EC-AE2481863C0E}"/>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332855" cy="8082915"/>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workbookViewId="0">
      <selection activeCell="G25" sqref="G25"/>
    </sheetView>
  </sheetViews>
  <sheetFormatPr defaultColWidth="19.42578125" defaultRowHeight="15.75" x14ac:dyDescent="0.25"/>
  <cols>
    <col min="1" max="1" width="4.5703125" style="3" customWidth="1"/>
    <col min="2" max="2" width="3.7109375" style="3" customWidth="1"/>
    <col min="3" max="3" width="53.42578125" style="3" customWidth="1"/>
    <col min="4" max="4" width="9.140625" style="3" customWidth="1"/>
    <col min="5" max="5" width="25.7109375" style="3" customWidth="1"/>
    <col min="6" max="16384" width="19.42578125" style="3"/>
  </cols>
  <sheetData>
    <row r="1" spans="1:6" x14ac:dyDescent="0.25">
      <c r="A1" s="521"/>
      <c r="B1" s="521"/>
      <c r="C1" s="521"/>
      <c r="D1" s="521"/>
      <c r="E1" s="521"/>
      <c r="F1" s="521"/>
    </row>
    <row r="2" spans="1:6" x14ac:dyDescent="0.25">
      <c r="A2" s="521" t="s">
        <v>384</v>
      </c>
      <c r="B2" s="521"/>
      <c r="C2" s="521"/>
      <c r="D2" s="521"/>
      <c r="E2" s="521"/>
      <c r="F2" s="521"/>
    </row>
    <row r="3" spans="1:6" x14ac:dyDescent="0.25">
      <c r="A3" s="521" t="s">
        <v>762</v>
      </c>
      <c r="B3" s="521"/>
      <c r="C3" s="521"/>
      <c r="D3" s="521"/>
      <c r="E3" s="521"/>
      <c r="F3" s="521"/>
    </row>
    <row r="4" spans="1:6" x14ac:dyDescent="0.25">
      <c r="A4" s="521"/>
      <c r="B4" s="521"/>
      <c r="C4" s="521"/>
      <c r="D4" s="521"/>
      <c r="E4" s="521"/>
      <c r="F4" s="521"/>
    </row>
    <row r="5" spans="1:6" ht="31.5" x14ac:dyDescent="0.25">
      <c r="A5" s="521"/>
      <c r="B5" s="521"/>
      <c r="C5" s="521"/>
      <c r="D5" s="5" t="s">
        <v>324</v>
      </c>
      <c r="E5" s="4" t="s">
        <v>756</v>
      </c>
      <c r="F5" s="4"/>
    </row>
    <row r="6" spans="1:6" x14ac:dyDescent="0.25">
      <c r="A6" s="520" t="s">
        <v>359</v>
      </c>
      <c r="B6" s="520"/>
      <c r="C6" s="520"/>
      <c r="D6" s="5"/>
      <c r="E6" s="6"/>
      <c r="F6" s="6"/>
    </row>
    <row r="7" spans="1:6" x14ac:dyDescent="0.25">
      <c r="B7" s="520" t="s">
        <v>387</v>
      </c>
      <c r="C7" s="520"/>
      <c r="D7" s="5"/>
    </row>
    <row r="8" spans="1:6" x14ac:dyDescent="0.25">
      <c r="C8" s="3" t="s">
        <v>3</v>
      </c>
      <c r="D8" s="9">
        <v>1</v>
      </c>
      <c r="E8" s="11"/>
      <c r="F8" s="11"/>
    </row>
    <row r="9" spans="1:6" x14ac:dyDescent="0.25">
      <c r="C9" s="3" t="s">
        <v>388</v>
      </c>
      <c r="D9" s="9">
        <v>2</v>
      </c>
      <c r="E9" s="11"/>
      <c r="F9" s="11"/>
    </row>
    <row r="10" spans="1:6" x14ac:dyDescent="0.25">
      <c r="C10" s="3" t="s">
        <v>389</v>
      </c>
      <c r="D10" s="9">
        <v>3</v>
      </c>
      <c r="E10" s="11"/>
      <c r="F10" s="11"/>
    </row>
    <row r="11" spans="1:6" x14ac:dyDescent="0.25">
      <c r="C11" s="3" t="s">
        <v>390</v>
      </c>
      <c r="D11" s="9">
        <v>4</v>
      </c>
      <c r="E11" s="11"/>
      <c r="F11" s="11"/>
    </row>
    <row r="12" spans="1:6" x14ac:dyDescent="0.25">
      <c r="C12" s="3" t="s">
        <v>391</v>
      </c>
      <c r="D12" s="9">
        <v>5</v>
      </c>
      <c r="E12" s="11"/>
      <c r="F12" s="11"/>
    </row>
    <row r="13" spans="1:6" x14ac:dyDescent="0.25">
      <c r="D13" s="9"/>
      <c r="E13" s="11"/>
      <c r="F13" s="11"/>
    </row>
    <row r="14" spans="1:6" x14ac:dyDescent="0.25">
      <c r="B14" s="520" t="s">
        <v>386</v>
      </c>
      <c r="C14" s="520"/>
      <c r="D14" s="10"/>
      <c r="E14" s="11"/>
      <c r="F14" s="11"/>
    </row>
    <row r="15" spans="1:6" x14ac:dyDescent="0.25">
      <c r="C15" s="3" t="s">
        <v>392</v>
      </c>
      <c r="D15" s="9">
        <v>5</v>
      </c>
      <c r="E15" s="11"/>
      <c r="F15" s="11"/>
    </row>
    <row r="16" spans="1:6" x14ac:dyDescent="0.25">
      <c r="C16" s="3" t="s">
        <v>393</v>
      </c>
      <c r="D16" s="9">
        <v>6</v>
      </c>
      <c r="E16" s="11"/>
      <c r="F16" s="11"/>
    </row>
    <row r="17" spans="1:7" x14ac:dyDescent="0.25">
      <c r="C17" s="3" t="s">
        <v>394</v>
      </c>
      <c r="D17" s="9">
        <v>7</v>
      </c>
      <c r="E17" s="11"/>
      <c r="F17" s="11"/>
    </row>
    <row r="18" spans="1:7" x14ac:dyDescent="0.25">
      <c r="D18" s="9"/>
      <c r="E18" s="11"/>
      <c r="F18" s="11"/>
    </row>
    <row r="19" spans="1:7" x14ac:dyDescent="0.25">
      <c r="A19" s="7" t="s">
        <v>395</v>
      </c>
      <c r="D19" s="9"/>
      <c r="E19" s="12">
        <f>SUM(E8:E18)</f>
        <v>0</v>
      </c>
      <c r="F19" s="11"/>
    </row>
    <row r="20" spans="1:7" x14ac:dyDescent="0.25">
      <c r="D20" s="9"/>
      <c r="E20" s="11"/>
      <c r="F20" s="11"/>
    </row>
    <row r="21" spans="1:7" x14ac:dyDescent="0.25">
      <c r="A21" s="520" t="s">
        <v>396</v>
      </c>
      <c r="B21" s="520"/>
      <c r="C21" s="520"/>
      <c r="D21" s="10"/>
      <c r="E21" s="11"/>
      <c r="F21" s="11"/>
    </row>
    <row r="22" spans="1:7" x14ac:dyDescent="0.25">
      <c r="C22" s="3" t="s">
        <v>397</v>
      </c>
      <c r="D22" s="9">
        <v>8</v>
      </c>
      <c r="E22" s="11"/>
      <c r="F22" s="11"/>
    </row>
    <row r="23" spans="1:7" x14ac:dyDescent="0.25">
      <c r="C23" s="3" t="s">
        <v>398</v>
      </c>
      <c r="D23" s="9">
        <v>9</v>
      </c>
      <c r="E23" s="11"/>
      <c r="F23" s="11"/>
    </row>
    <row r="24" spans="1:7" x14ac:dyDescent="0.25">
      <c r="C24" s="3" t="s">
        <v>399</v>
      </c>
      <c r="D24" s="9">
        <v>10</v>
      </c>
      <c r="E24" s="11"/>
      <c r="F24" s="11"/>
    </row>
    <row r="25" spans="1:7" x14ac:dyDescent="0.25">
      <c r="B25" s="7" t="s">
        <v>400</v>
      </c>
      <c r="E25" s="12">
        <f>SUM(E22:E24)</f>
        <v>0</v>
      </c>
      <c r="F25" s="11"/>
      <c r="G25" s="15"/>
    </row>
    <row r="26" spans="1:7" x14ac:dyDescent="0.25">
      <c r="E26" s="11"/>
      <c r="F26" s="11"/>
    </row>
    <row r="27" spans="1:7" ht="31.5" x14ac:dyDescent="0.25">
      <c r="C27" s="8" t="s">
        <v>401</v>
      </c>
      <c r="E27" s="12">
        <f>E19-E25</f>
        <v>0</v>
      </c>
      <c r="F27" s="11"/>
    </row>
    <row r="28" spans="1:7" x14ac:dyDescent="0.25">
      <c r="E28" s="11"/>
      <c r="F28" s="11"/>
    </row>
    <row r="29" spans="1:7" x14ac:dyDescent="0.25">
      <c r="C29" s="3" t="s">
        <v>266</v>
      </c>
      <c r="E29" s="11"/>
      <c r="F29" s="11"/>
    </row>
    <row r="30" spans="1:7" x14ac:dyDescent="0.25">
      <c r="C30" s="3" t="s">
        <v>402</v>
      </c>
      <c r="E30" s="11"/>
      <c r="F30" s="11"/>
    </row>
    <row r="31" spans="1:7" x14ac:dyDescent="0.25">
      <c r="C31" s="3" t="s">
        <v>403</v>
      </c>
      <c r="E31" s="11"/>
      <c r="F31" s="11"/>
    </row>
    <row r="32" spans="1:7" x14ac:dyDescent="0.25">
      <c r="E32" s="11"/>
      <c r="F32" s="11"/>
    </row>
    <row r="33" spans="3:6" x14ac:dyDescent="0.25">
      <c r="C33" s="3" t="s">
        <v>404</v>
      </c>
      <c r="E33" s="11"/>
      <c r="F33" s="11"/>
    </row>
    <row r="34" spans="3:6" x14ac:dyDescent="0.25">
      <c r="E34" s="11"/>
      <c r="F34" s="11"/>
    </row>
  </sheetData>
  <mergeCells count="9">
    <mergeCell ref="B7:C7"/>
    <mergeCell ref="B14:C14"/>
    <mergeCell ref="A21:C21"/>
    <mergeCell ref="A1:F1"/>
    <mergeCell ref="A2:F2"/>
    <mergeCell ref="A3:F3"/>
    <mergeCell ref="A4:F4"/>
    <mergeCell ref="A5:C5"/>
    <mergeCell ref="A6:C6"/>
  </mergeCells>
  <pageMargins left="0.7" right="0.7" top="0.75" bottom="0.75" header="0.3" footer="0.3"/>
  <pageSetup orientation="portrait" horizontalDpi="4294967292"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C53"/>
  <sheetViews>
    <sheetView view="pageBreakPreview" zoomScale="60" zoomScaleNormal="100" workbookViewId="0">
      <selection activeCell="A4" sqref="A4:C4"/>
    </sheetView>
  </sheetViews>
  <sheetFormatPr defaultColWidth="9.140625" defaultRowHeight="15.75" x14ac:dyDescent="0.2"/>
  <cols>
    <col min="1" max="1" width="5.5703125" style="358" bestFit="1" customWidth="1"/>
    <col min="2" max="2" width="8.7109375" style="359" bestFit="1" customWidth="1"/>
    <col min="3" max="3" width="255.7109375" style="345" bestFit="1" customWidth="1"/>
    <col min="4" max="16384" width="9.140625" style="345"/>
  </cols>
  <sheetData>
    <row r="1" spans="1:3" ht="16.5" thickBot="1" x14ac:dyDescent="0.35">
      <c r="A1" s="551" t="str">
        <f>SCBA!A1:I1</f>
        <v>Idah Local Government of Kogi State</v>
      </c>
      <c r="B1" s="552"/>
      <c r="C1" s="553"/>
    </row>
    <row r="2" spans="1:3" ht="16.5" thickBot="1" x14ac:dyDescent="0.35">
      <c r="A2" s="551" t="str">
        <f>SCBA!A2:I2</f>
        <v>Financial Statements for the Year Ended 31 December, 2021</v>
      </c>
      <c r="B2" s="552"/>
      <c r="C2" s="552"/>
    </row>
    <row r="3" spans="1:3" ht="16.5" thickBot="1" x14ac:dyDescent="0.35">
      <c r="A3" s="554" t="s">
        <v>541</v>
      </c>
      <c r="B3" s="554"/>
      <c r="C3" s="555"/>
    </row>
    <row r="4" spans="1:3" ht="16.5" thickBot="1" x14ac:dyDescent="0.25">
      <c r="A4" s="556"/>
      <c r="B4" s="557"/>
      <c r="C4" s="558"/>
    </row>
    <row r="5" spans="1:3" x14ac:dyDescent="0.2">
      <c r="A5" s="346">
        <v>1</v>
      </c>
      <c r="B5" s="347"/>
      <c r="C5" s="348" t="s">
        <v>544</v>
      </c>
    </row>
    <row r="6" spans="1:3" ht="28.5" x14ac:dyDescent="0.2">
      <c r="A6" s="349"/>
      <c r="B6" s="350"/>
      <c r="C6" s="351" t="s">
        <v>545</v>
      </c>
    </row>
    <row r="7" spans="1:3" x14ac:dyDescent="0.2">
      <c r="A7" s="349"/>
      <c r="B7" s="350"/>
      <c r="C7" s="352"/>
    </row>
    <row r="8" spans="1:3" x14ac:dyDescent="0.2">
      <c r="A8" s="349">
        <v>2</v>
      </c>
      <c r="B8" s="350"/>
      <c r="C8" s="353" t="s">
        <v>529</v>
      </c>
    </row>
    <row r="9" spans="1:3" ht="30" x14ac:dyDescent="0.2">
      <c r="A9" s="548"/>
      <c r="B9" s="350"/>
      <c r="C9" s="351" t="s">
        <v>779</v>
      </c>
    </row>
    <row r="10" spans="1:3" x14ac:dyDescent="0.2">
      <c r="A10" s="549"/>
      <c r="B10" s="350"/>
      <c r="C10" s="352"/>
    </row>
    <row r="11" spans="1:3" ht="42.75" x14ac:dyDescent="0.2">
      <c r="A11" s="549"/>
      <c r="B11" s="350"/>
      <c r="C11" s="351" t="s">
        <v>546</v>
      </c>
    </row>
    <row r="12" spans="1:3" x14ac:dyDescent="0.2">
      <c r="A12" s="549"/>
      <c r="B12" s="350"/>
      <c r="C12" s="352"/>
    </row>
    <row r="13" spans="1:3" x14ac:dyDescent="0.2">
      <c r="A13" s="549"/>
      <c r="B13" s="350"/>
      <c r="C13" s="351" t="s">
        <v>547</v>
      </c>
    </row>
    <row r="14" spans="1:3" x14ac:dyDescent="0.2">
      <c r="A14" s="549"/>
      <c r="B14" s="350" t="s">
        <v>527</v>
      </c>
      <c r="C14" s="351" t="s">
        <v>653</v>
      </c>
    </row>
    <row r="15" spans="1:3" x14ac:dyDescent="0.2">
      <c r="A15" s="549"/>
      <c r="B15" s="350"/>
      <c r="C15" s="352"/>
    </row>
    <row r="16" spans="1:3" x14ac:dyDescent="0.2">
      <c r="A16" s="549"/>
      <c r="B16" s="350" t="s">
        <v>530</v>
      </c>
      <c r="C16" s="351" t="s">
        <v>654</v>
      </c>
    </row>
    <row r="17" spans="1:3" x14ac:dyDescent="0.2">
      <c r="A17" s="549"/>
      <c r="B17" s="350"/>
      <c r="C17" s="352"/>
    </row>
    <row r="18" spans="1:3" x14ac:dyDescent="0.2">
      <c r="A18" s="549"/>
      <c r="B18" s="350" t="s">
        <v>532</v>
      </c>
      <c r="C18" s="351" t="s">
        <v>655</v>
      </c>
    </row>
    <row r="19" spans="1:3" x14ac:dyDescent="0.2">
      <c r="A19" s="549"/>
      <c r="B19" s="350"/>
      <c r="C19" s="352"/>
    </row>
    <row r="20" spans="1:3" x14ac:dyDescent="0.2">
      <c r="A20" s="549"/>
      <c r="B20" s="350" t="s">
        <v>534</v>
      </c>
      <c r="C20" s="351" t="s">
        <v>656</v>
      </c>
    </row>
    <row r="21" spans="1:3" x14ac:dyDescent="0.2">
      <c r="A21" s="550"/>
      <c r="B21" s="350"/>
      <c r="C21" s="352"/>
    </row>
    <row r="22" spans="1:3" x14ac:dyDescent="0.2">
      <c r="A22" s="349">
        <v>3</v>
      </c>
      <c r="B22" s="350"/>
      <c r="C22" s="353" t="s">
        <v>528</v>
      </c>
    </row>
    <row r="23" spans="1:3" x14ac:dyDescent="0.2">
      <c r="A23" s="548"/>
      <c r="B23" s="350" t="s">
        <v>548</v>
      </c>
      <c r="C23" s="353" t="s">
        <v>549</v>
      </c>
    </row>
    <row r="24" spans="1:3" ht="28.5" x14ac:dyDescent="0.2">
      <c r="A24" s="549"/>
      <c r="B24" s="350"/>
      <c r="C24" s="351" t="s">
        <v>550</v>
      </c>
    </row>
    <row r="25" spans="1:3" ht="28.5" x14ac:dyDescent="0.2">
      <c r="A25" s="549"/>
      <c r="B25" s="350"/>
      <c r="C25" s="351" t="s">
        <v>551</v>
      </c>
    </row>
    <row r="26" spans="1:3" x14ac:dyDescent="0.2">
      <c r="A26" s="549"/>
      <c r="B26" s="350"/>
      <c r="C26" s="352"/>
    </row>
    <row r="27" spans="1:3" x14ac:dyDescent="0.2">
      <c r="A27" s="549"/>
      <c r="B27" s="350" t="s">
        <v>532</v>
      </c>
      <c r="C27" s="353" t="s">
        <v>531</v>
      </c>
    </row>
    <row r="28" spans="1:3" ht="42.75" x14ac:dyDescent="0.2">
      <c r="A28" s="549"/>
      <c r="B28" s="350"/>
      <c r="C28" s="351" t="s">
        <v>552</v>
      </c>
    </row>
    <row r="29" spans="1:3" x14ac:dyDescent="0.2">
      <c r="A29" s="549"/>
      <c r="B29" s="350"/>
      <c r="C29" s="351" t="s">
        <v>553</v>
      </c>
    </row>
    <row r="30" spans="1:3" x14ac:dyDescent="0.2">
      <c r="A30" s="549"/>
      <c r="B30" s="350"/>
      <c r="C30" s="351" t="s">
        <v>554</v>
      </c>
    </row>
    <row r="31" spans="1:3" x14ac:dyDescent="0.2">
      <c r="A31" s="549"/>
      <c r="B31" s="354" t="s">
        <v>618</v>
      </c>
      <c r="C31" s="351" t="s">
        <v>657</v>
      </c>
    </row>
    <row r="32" spans="1:3" x14ac:dyDescent="0.2">
      <c r="A32" s="549"/>
      <c r="B32" s="354" t="s">
        <v>620</v>
      </c>
      <c r="C32" s="351" t="s">
        <v>658</v>
      </c>
    </row>
    <row r="33" spans="1:3" x14ac:dyDescent="0.2">
      <c r="A33" s="549"/>
      <c r="B33" s="354" t="s">
        <v>622</v>
      </c>
      <c r="C33" s="351" t="s">
        <v>660</v>
      </c>
    </row>
    <row r="34" spans="1:3" x14ac:dyDescent="0.2">
      <c r="A34" s="549"/>
      <c r="B34" s="354" t="s">
        <v>623</v>
      </c>
      <c r="C34" s="351" t="s">
        <v>661</v>
      </c>
    </row>
    <row r="35" spans="1:3" x14ac:dyDescent="0.2">
      <c r="A35" s="549"/>
      <c r="B35" s="354" t="s">
        <v>625</v>
      </c>
      <c r="C35" s="351" t="s">
        <v>662</v>
      </c>
    </row>
    <row r="36" spans="1:3" x14ac:dyDescent="0.2">
      <c r="A36" s="549"/>
      <c r="B36" s="354" t="s">
        <v>659</v>
      </c>
      <c r="C36" s="351" t="s">
        <v>663</v>
      </c>
    </row>
    <row r="37" spans="1:3" x14ac:dyDescent="0.2">
      <c r="A37" s="549"/>
      <c r="B37" s="354" t="s">
        <v>665</v>
      </c>
      <c r="C37" s="351" t="s">
        <v>664</v>
      </c>
    </row>
    <row r="38" spans="1:3" x14ac:dyDescent="0.2">
      <c r="A38" s="549"/>
      <c r="B38" s="350"/>
      <c r="C38" s="352"/>
    </row>
    <row r="39" spans="1:3" x14ac:dyDescent="0.2">
      <c r="A39" s="549"/>
      <c r="B39" s="350" t="s">
        <v>532</v>
      </c>
      <c r="C39" s="353" t="s">
        <v>533</v>
      </c>
    </row>
    <row r="40" spans="1:3" x14ac:dyDescent="0.2">
      <c r="A40" s="549"/>
      <c r="B40" s="350"/>
      <c r="C40" s="351" t="s">
        <v>780</v>
      </c>
    </row>
    <row r="41" spans="1:3" x14ac:dyDescent="0.2">
      <c r="A41" s="549"/>
      <c r="B41" s="350"/>
      <c r="C41" s="352"/>
    </row>
    <row r="42" spans="1:3" x14ac:dyDescent="0.2">
      <c r="A42" s="549"/>
      <c r="B42" s="350" t="s">
        <v>534</v>
      </c>
      <c r="C42" s="353" t="s">
        <v>536</v>
      </c>
    </row>
    <row r="43" spans="1:3" x14ac:dyDescent="0.2">
      <c r="A43" s="550"/>
      <c r="B43" s="350"/>
      <c r="C43" s="351" t="s">
        <v>555</v>
      </c>
    </row>
    <row r="44" spans="1:3" x14ac:dyDescent="0.2">
      <c r="A44" s="349">
        <v>4</v>
      </c>
      <c r="B44" s="350"/>
      <c r="C44" s="353" t="s">
        <v>537</v>
      </c>
    </row>
    <row r="45" spans="1:3" ht="28.5" x14ac:dyDescent="0.2">
      <c r="A45" s="548"/>
      <c r="B45" s="350"/>
      <c r="C45" s="351" t="s">
        <v>556</v>
      </c>
    </row>
    <row r="46" spans="1:3" x14ac:dyDescent="0.2">
      <c r="A46" s="549"/>
      <c r="B46" s="350"/>
      <c r="C46" s="352"/>
    </row>
    <row r="47" spans="1:3" ht="28.5" x14ac:dyDescent="0.2">
      <c r="A47" s="549"/>
      <c r="B47" s="350"/>
      <c r="C47" s="351" t="s">
        <v>557</v>
      </c>
    </row>
    <row r="48" spans="1:3" x14ac:dyDescent="0.2">
      <c r="A48" s="549"/>
      <c r="B48" s="350"/>
      <c r="C48" s="352"/>
    </row>
    <row r="49" spans="1:3" ht="28.5" x14ac:dyDescent="0.2">
      <c r="A49" s="549"/>
      <c r="B49" s="350"/>
      <c r="C49" s="351" t="s">
        <v>558</v>
      </c>
    </row>
    <row r="50" spans="1:3" x14ac:dyDescent="0.2">
      <c r="A50" s="550"/>
      <c r="B50" s="350"/>
      <c r="C50" s="352"/>
    </row>
    <row r="51" spans="1:3" x14ac:dyDescent="0.2">
      <c r="A51" s="349">
        <v>5</v>
      </c>
      <c r="B51" s="350"/>
      <c r="C51" s="353" t="s">
        <v>538</v>
      </c>
    </row>
    <row r="52" spans="1:3" x14ac:dyDescent="0.2">
      <c r="A52" s="349"/>
      <c r="B52" s="350"/>
      <c r="C52" s="351" t="s">
        <v>559</v>
      </c>
    </row>
    <row r="53" spans="1:3" ht="16.5" thickBot="1" x14ac:dyDescent="0.25">
      <c r="A53" s="355"/>
      <c r="B53" s="356"/>
      <c r="C53" s="357"/>
    </row>
  </sheetData>
  <mergeCells count="7">
    <mergeCell ref="A45:A50"/>
    <mergeCell ref="A1:C1"/>
    <mergeCell ref="A2:C2"/>
    <mergeCell ref="A3:C3"/>
    <mergeCell ref="A4:C4"/>
    <mergeCell ref="A9:A21"/>
    <mergeCell ref="A23:A43"/>
  </mergeCells>
  <pageMargins left="0.7" right="0.7" top="0.75" bottom="0.75" header="0.3" footer="0.3"/>
  <pageSetup paperSize="9" scale="64" orientation="portrait" horizontalDpi="4294967292"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C171"/>
  <sheetViews>
    <sheetView view="pageBreakPreview" topLeftCell="C1" zoomScale="80" zoomScaleNormal="100" zoomScaleSheetLayoutView="80" workbookViewId="0">
      <selection activeCell="A4" sqref="A4:C4"/>
    </sheetView>
  </sheetViews>
  <sheetFormatPr defaultColWidth="9.140625" defaultRowHeight="15.75" x14ac:dyDescent="0.2"/>
  <cols>
    <col min="1" max="1" width="5.140625" style="358" bestFit="1" customWidth="1"/>
    <col min="2" max="2" width="9.42578125" style="359" bestFit="1" customWidth="1"/>
    <col min="3" max="3" width="148.7109375" style="345" customWidth="1"/>
    <col min="4" max="16384" width="9.140625" style="345"/>
  </cols>
  <sheetData>
    <row r="1" spans="1:3" ht="16.5" thickBot="1" x14ac:dyDescent="0.35">
      <c r="A1" s="551" t="str">
        <f>'1- 5 Gen Inf about Reporting En'!A1:C1</f>
        <v>Idah Local Government of Kogi State</v>
      </c>
      <c r="B1" s="552"/>
      <c r="C1" s="553"/>
    </row>
    <row r="2" spans="1:3" ht="16.5" thickBot="1" x14ac:dyDescent="0.35">
      <c r="A2" s="551" t="str">
        <f>'1- 5 Gen Inf about Reporting En'!A2:C2</f>
        <v>Financial Statements for the Year Ended 31 December, 2021</v>
      </c>
      <c r="B2" s="552"/>
      <c r="C2" s="552"/>
    </row>
    <row r="3" spans="1:3" ht="16.5" thickBot="1" x14ac:dyDescent="0.25">
      <c r="A3" s="556" t="s">
        <v>652</v>
      </c>
      <c r="B3" s="557"/>
      <c r="C3" s="558"/>
    </row>
    <row r="4" spans="1:3" ht="16.5" thickBot="1" x14ac:dyDescent="0.25">
      <c r="A4" s="560"/>
      <c r="B4" s="561"/>
      <c r="C4" s="562"/>
    </row>
    <row r="5" spans="1:3" x14ac:dyDescent="0.2">
      <c r="A5" s="360">
        <v>6</v>
      </c>
      <c r="B5" s="361"/>
      <c r="C5" s="362" t="s">
        <v>560</v>
      </c>
    </row>
    <row r="6" spans="1:3" ht="28.5" x14ac:dyDescent="0.2">
      <c r="A6" s="548"/>
      <c r="B6" s="350"/>
      <c r="C6" s="351" t="s">
        <v>710</v>
      </c>
    </row>
    <row r="7" spans="1:3" x14ac:dyDescent="0.2">
      <c r="A7" s="550"/>
      <c r="B7" s="350"/>
      <c r="C7" s="352"/>
    </row>
    <row r="8" spans="1:3" x14ac:dyDescent="0.2">
      <c r="A8" s="349">
        <v>6.1</v>
      </c>
      <c r="B8" s="350"/>
      <c r="C8" s="353" t="s">
        <v>368</v>
      </c>
    </row>
    <row r="9" spans="1:3" ht="42.75" x14ac:dyDescent="0.2">
      <c r="A9" s="548"/>
      <c r="B9" s="350"/>
      <c r="C9" s="351" t="s">
        <v>561</v>
      </c>
    </row>
    <row r="10" spans="1:3" x14ac:dyDescent="0.2">
      <c r="A10" s="549"/>
      <c r="B10" s="350"/>
      <c r="C10" s="352"/>
    </row>
    <row r="11" spans="1:3" x14ac:dyDescent="0.2">
      <c r="A11" s="549"/>
      <c r="B11" s="350" t="s">
        <v>527</v>
      </c>
      <c r="C11" s="353" t="s">
        <v>617</v>
      </c>
    </row>
    <row r="12" spans="1:3" ht="42.75" x14ac:dyDescent="0.2">
      <c r="A12" s="549"/>
      <c r="B12" s="350"/>
      <c r="C12" s="351" t="s">
        <v>711</v>
      </c>
    </row>
    <row r="13" spans="1:3" x14ac:dyDescent="0.2">
      <c r="A13" s="549"/>
      <c r="B13" s="350"/>
      <c r="C13" s="352"/>
    </row>
    <row r="14" spans="1:3" x14ac:dyDescent="0.2">
      <c r="A14" s="549"/>
      <c r="B14" s="354" t="s">
        <v>618</v>
      </c>
      <c r="C14" s="353" t="s">
        <v>619</v>
      </c>
    </row>
    <row r="15" spans="1:3" ht="71.25" x14ac:dyDescent="0.2">
      <c r="A15" s="549"/>
      <c r="B15" s="354"/>
      <c r="C15" s="351" t="s">
        <v>712</v>
      </c>
    </row>
    <row r="16" spans="1:3" ht="28.5" x14ac:dyDescent="0.2">
      <c r="A16" s="549"/>
      <c r="B16" s="354"/>
      <c r="C16" s="351" t="s">
        <v>713</v>
      </c>
    </row>
    <row r="17" spans="1:3" x14ac:dyDescent="0.2">
      <c r="A17" s="549"/>
      <c r="B17" s="354"/>
      <c r="C17" s="352"/>
    </row>
    <row r="18" spans="1:3" x14ac:dyDescent="0.2">
      <c r="A18" s="549"/>
      <c r="B18" s="354" t="s">
        <v>620</v>
      </c>
      <c r="C18" s="353" t="s">
        <v>621</v>
      </c>
    </row>
    <row r="19" spans="1:3" ht="42.75" x14ac:dyDescent="0.2">
      <c r="A19" s="549"/>
      <c r="B19" s="354"/>
      <c r="C19" s="351" t="s">
        <v>714</v>
      </c>
    </row>
    <row r="20" spans="1:3" x14ac:dyDescent="0.2">
      <c r="A20" s="549"/>
      <c r="B20" s="354"/>
      <c r="C20" s="352"/>
    </row>
    <row r="21" spans="1:3" x14ac:dyDescent="0.2">
      <c r="A21" s="549"/>
      <c r="B21" s="354" t="s">
        <v>622</v>
      </c>
      <c r="C21" s="353" t="s">
        <v>389</v>
      </c>
    </row>
    <row r="22" spans="1:3" ht="28.5" x14ac:dyDescent="0.2">
      <c r="A22" s="549"/>
      <c r="B22" s="354"/>
      <c r="C22" s="351" t="s">
        <v>562</v>
      </c>
    </row>
    <row r="23" spans="1:3" x14ac:dyDescent="0.2">
      <c r="A23" s="549"/>
      <c r="B23" s="354"/>
      <c r="C23" s="352"/>
    </row>
    <row r="24" spans="1:3" x14ac:dyDescent="0.2">
      <c r="A24" s="549"/>
      <c r="B24" s="354" t="s">
        <v>623</v>
      </c>
      <c r="C24" s="353" t="s">
        <v>624</v>
      </c>
    </row>
    <row r="25" spans="1:3" ht="42.75" x14ac:dyDescent="0.2">
      <c r="A25" s="549"/>
      <c r="B25" s="354"/>
      <c r="C25" s="351" t="s">
        <v>563</v>
      </c>
    </row>
    <row r="26" spans="1:3" x14ac:dyDescent="0.2">
      <c r="A26" s="549"/>
      <c r="B26" s="354"/>
      <c r="C26" s="352"/>
    </row>
    <row r="27" spans="1:3" x14ac:dyDescent="0.2">
      <c r="A27" s="549"/>
      <c r="B27" s="354" t="s">
        <v>625</v>
      </c>
      <c r="C27" s="353" t="s">
        <v>391</v>
      </c>
    </row>
    <row r="28" spans="1:3" ht="28.5" x14ac:dyDescent="0.2">
      <c r="A28" s="549"/>
      <c r="B28" s="354"/>
      <c r="C28" s="351" t="s">
        <v>564</v>
      </c>
    </row>
    <row r="29" spans="1:3" x14ac:dyDescent="0.2">
      <c r="A29" s="549"/>
      <c r="B29" s="350"/>
      <c r="C29" s="352"/>
    </row>
    <row r="30" spans="1:3" x14ac:dyDescent="0.2">
      <c r="A30" s="549"/>
      <c r="B30" s="350" t="s">
        <v>530</v>
      </c>
      <c r="C30" s="353" t="s">
        <v>626</v>
      </c>
    </row>
    <row r="31" spans="1:3" ht="57" x14ac:dyDescent="0.2">
      <c r="A31" s="549"/>
      <c r="B31" s="559"/>
      <c r="C31" s="351" t="s">
        <v>715</v>
      </c>
    </row>
    <row r="32" spans="1:3" ht="14.25" x14ac:dyDescent="0.2">
      <c r="A32" s="549"/>
      <c r="B32" s="559"/>
      <c r="C32" s="351" t="s">
        <v>565</v>
      </c>
    </row>
    <row r="33" spans="1:3" ht="57" x14ac:dyDescent="0.2">
      <c r="A33" s="549"/>
      <c r="B33" s="559"/>
      <c r="C33" s="351" t="s">
        <v>716</v>
      </c>
    </row>
    <row r="34" spans="1:3" x14ac:dyDescent="0.2">
      <c r="A34" s="549"/>
      <c r="B34" s="354" t="s">
        <v>618</v>
      </c>
      <c r="C34" s="353" t="s">
        <v>627</v>
      </c>
    </row>
    <row r="35" spans="1:3" ht="42.75" x14ac:dyDescent="0.2">
      <c r="A35" s="549"/>
      <c r="B35" s="354"/>
      <c r="C35" s="351" t="s">
        <v>717</v>
      </c>
    </row>
    <row r="36" spans="1:3" x14ac:dyDescent="0.2">
      <c r="A36" s="549"/>
      <c r="B36" s="354" t="s">
        <v>620</v>
      </c>
      <c r="C36" s="353" t="s">
        <v>393</v>
      </c>
    </row>
    <row r="37" spans="1:3" ht="28.5" x14ac:dyDescent="0.2">
      <c r="A37" s="549"/>
      <c r="B37" s="350"/>
      <c r="C37" s="351" t="s">
        <v>718</v>
      </c>
    </row>
    <row r="38" spans="1:3" x14ac:dyDescent="0.2">
      <c r="A38" s="550"/>
      <c r="B38" s="350"/>
      <c r="C38" s="352"/>
    </row>
    <row r="39" spans="1:3" x14ac:dyDescent="0.2">
      <c r="A39" s="349">
        <v>6.2</v>
      </c>
      <c r="B39" s="350"/>
      <c r="C39" s="353" t="s">
        <v>266</v>
      </c>
    </row>
    <row r="40" spans="1:3" ht="28.5" x14ac:dyDescent="0.2">
      <c r="A40" s="548"/>
      <c r="B40" s="350"/>
      <c r="C40" s="351" t="s">
        <v>566</v>
      </c>
    </row>
    <row r="41" spans="1:3" x14ac:dyDescent="0.2">
      <c r="A41" s="550"/>
      <c r="B41" s="350"/>
      <c r="C41" s="352"/>
    </row>
    <row r="42" spans="1:3" x14ac:dyDescent="0.2">
      <c r="A42" s="349">
        <v>6.3</v>
      </c>
      <c r="B42" s="350"/>
      <c r="C42" s="353" t="s">
        <v>567</v>
      </c>
    </row>
    <row r="43" spans="1:3" ht="42.75" x14ac:dyDescent="0.2">
      <c r="A43" s="548"/>
      <c r="B43" s="350"/>
      <c r="C43" s="351" t="s">
        <v>568</v>
      </c>
    </row>
    <row r="44" spans="1:3" x14ac:dyDescent="0.2">
      <c r="A44" s="550"/>
      <c r="B44" s="350"/>
      <c r="C44" s="352"/>
    </row>
    <row r="45" spans="1:3" x14ac:dyDescent="0.2">
      <c r="A45" s="349">
        <v>6.4</v>
      </c>
      <c r="B45" s="350"/>
      <c r="C45" s="353" t="s">
        <v>569</v>
      </c>
    </row>
    <row r="46" spans="1:3" ht="57" x14ac:dyDescent="0.2">
      <c r="A46" s="548"/>
      <c r="B46" s="350"/>
      <c r="C46" s="351" t="s">
        <v>570</v>
      </c>
    </row>
    <row r="47" spans="1:3" x14ac:dyDescent="0.2">
      <c r="A47" s="549"/>
      <c r="B47" s="350"/>
      <c r="C47" s="352"/>
    </row>
    <row r="48" spans="1:3" ht="42.75" x14ac:dyDescent="0.2">
      <c r="A48" s="549"/>
      <c r="B48" s="350"/>
      <c r="C48" s="351" t="s">
        <v>571</v>
      </c>
    </row>
    <row r="49" spans="1:3" x14ac:dyDescent="0.2">
      <c r="A49" s="550"/>
      <c r="B49" s="350"/>
      <c r="C49" s="352"/>
    </row>
    <row r="50" spans="1:3" x14ac:dyDescent="0.2">
      <c r="A50" s="349">
        <v>6.5</v>
      </c>
      <c r="B50" s="350"/>
      <c r="C50" s="353" t="s">
        <v>572</v>
      </c>
    </row>
    <row r="51" spans="1:3" x14ac:dyDescent="0.2">
      <c r="A51" s="548"/>
      <c r="B51" s="350"/>
      <c r="C51" s="351" t="s">
        <v>573</v>
      </c>
    </row>
    <row r="52" spans="1:3" ht="28.5" x14ac:dyDescent="0.2">
      <c r="A52" s="549"/>
      <c r="B52" s="350"/>
      <c r="C52" s="351" t="s">
        <v>574</v>
      </c>
    </row>
    <row r="53" spans="1:3" ht="28.5" x14ac:dyDescent="0.2">
      <c r="A53" s="549"/>
      <c r="B53" s="350"/>
      <c r="C53" s="351" t="s">
        <v>575</v>
      </c>
    </row>
    <row r="54" spans="1:3" ht="28.5" x14ac:dyDescent="0.2">
      <c r="A54" s="549"/>
      <c r="B54" s="350"/>
      <c r="C54" s="351" t="s">
        <v>576</v>
      </c>
    </row>
    <row r="55" spans="1:3" x14ac:dyDescent="0.2">
      <c r="A55" s="549"/>
      <c r="B55" s="350"/>
      <c r="C55" s="352"/>
    </row>
    <row r="56" spans="1:3" x14ac:dyDescent="0.2">
      <c r="A56" s="549"/>
      <c r="B56" s="350" t="s">
        <v>527</v>
      </c>
      <c r="C56" s="353" t="s">
        <v>628</v>
      </c>
    </row>
    <row r="57" spans="1:3" x14ac:dyDescent="0.2">
      <c r="A57" s="549"/>
      <c r="B57" s="354" t="s">
        <v>618</v>
      </c>
      <c r="C57" s="353" t="s">
        <v>629</v>
      </c>
    </row>
    <row r="58" spans="1:3" ht="57" x14ac:dyDescent="0.2">
      <c r="A58" s="549"/>
      <c r="B58" s="354"/>
      <c r="C58" s="351" t="s">
        <v>577</v>
      </c>
    </row>
    <row r="59" spans="1:3" x14ac:dyDescent="0.2">
      <c r="A59" s="549"/>
      <c r="B59" s="354"/>
      <c r="C59" s="352"/>
    </row>
    <row r="60" spans="1:3" x14ac:dyDescent="0.2">
      <c r="A60" s="549"/>
      <c r="B60" s="354" t="s">
        <v>620</v>
      </c>
      <c r="C60" s="353" t="s">
        <v>630</v>
      </c>
    </row>
    <row r="61" spans="1:3" ht="57" x14ac:dyDescent="0.2">
      <c r="A61" s="549"/>
      <c r="B61" s="354"/>
      <c r="C61" s="351" t="s">
        <v>719</v>
      </c>
    </row>
    <row r="62" spans="1:3" x14ac:dyDescent="0.2">
      <c r="A62" s="549"/>
      <c r="B62" s="354"/>
      <c r="C62" s="352"/>
    </row>
    <row r="63" spans="1:3" x14ac:dyDescent="0.2">
      <c r="A63" s="549"/>
      <c r="B63" s="354" t="s">
        <v>622</v>
      </c>
      <c r="C63" s="353" t="s">
        <v>631</v>
      </c>
    </row>
    <row r="64" spans="1:3" ht="57" x14ac:dyDescent="0.2">
      <c r="A64" s="549"/>
      <c r="B64" s="354"/>
      <c r="C64" s="351" t="s">
        <v>720</v>
      </c>
    </row>
    <row r="65" spans="1:3" x14ac:dyDescent="0.2">
      <c r="A65" s="549"/>
      <c r="B65" s="354"/>
      <c r="C65" s="352"/>
    </row>
    <row r="66" spans="1:3" x14ac:dyDescent="0.2">
      <c r="A66" s="549"/>
      <c r="B66" s="354" t="s">
        <v>623</v>
      </c>
      <c r="C66" s="353" t="s">
        <v>632</v>
      </c>
    </row>
    <row r="67" spans="1:3" x14ac:dyDescent="0.2">
      <c r="A67" s="549"/>
      <c r="B67" s="354"/>
      <c r="C67" s="351" t="s">
        <v>578</v>
      </c>
    </row>
    <row r="68" spans="1:3" x14ac:dyDescent="0.2">
      <c r="A68" s="549"/>
      <c r="B68" s="350"/>
      <c r="C68" s="352"/>
    </row>
    <row r="69" spans="1:3" x14ac:dyDescent="0.2">
      <c r="A69" s="549"/>
      <c r="B69" s="350" t="s">
        <v>530</v>
      </c>
      <c r="C69" s="353" t="s">
        <v>633</v>
      </c>
    </row>
    <row r="70" spans="1:3" x14ac:dyDescent="0.2">
      <c r="A70" s="549"/>
      <c r="B70" s="354" t="s">
        <v>618</v>
      </c>
      <c r="C70" s="353" t="s">
        <v>634</v>
      </c>
    </row>
    <row r="71" spans="1:3" ht="57" x14ac:dyDescent="0.2">
      <c r="A71" s="549"/>
      <c r="B71" s="354"/>
      <c r="C71" s="351" t="s">
        <v>579</v>
      </c>
    </row>
    <row r="72" spans="1:3" x14ac:dyDescent="0.2">
      <c r="A72" s="549"/>
      <c r="B72" s="354"/>
      <c r="C72" s="352"/>
    </row>
    <row r="73" spans="1:3" x14ac:dyDescent="0.2">
      <c r="A73" s="549"/>
      <c r="B73" s="354" t="s">
        <v>620</v>
      </c>
      <c r="C73" s="353" t="s">
        <v>635</v>
      </c>
    </row>
    <row r="74" spans="1:3" ht="28.5" x14ac:dyDescent="0.2">
      <c r="A74" s="549"/>
      <c r="B74" s="354"/>
      <c r="C74" s="351" t="s">
        <v>580</v>
      </c>
    </row>
    <row r="75" spans="1:3" x14ac:dyDescent="0.2">
      <c r="A75" s="549"/>
      <c r="B75" s="354"/>
      <c r="C75" s="352"/>
    </row>
    <row r="76" spans="1:3" x14ac:dyDescent="0.2">
      <c r="A76" s="549"/>
      <c r="B76" s="354" t="s">
        <v>622</v>
      </c>
      <c r="C76" s="353" t="s">
        <v>636</v>
      </c>
    </row>
    <row r="77" spans="1:3" ht="71.25" x14ac:dyDescent="0.2">
      <c r="A77" s="549"/>
      <c r="B77" s="354"/>
      <c r="C77" s="351" t="s">
        <v>581</v>
      </c>
    </row>
    <row r="78" spans="1:3" x14ac:dyDescent="0.2">
      <c r="A78" s="549"/>
      <c r="B78" s="354"/>
      <c r="C78" s="353"/>
    </row>
    <row r="79" spans="1:3" x14ac:dyDescent="0.2">
      <c r="A79" s="549"/>
      <c r="B79" s="354" t="s">
        <v>623</v>
      </c>
      <c r="C79" s="353" t="s">
        <v>632</v>
      </c>
    </row>
    <row r="80" spans="1:3" ht="28.5" x14ac:dyDescent="0.2">
      <c r="A80" s="549"/>
      <c r="B80" s="354"/>
      <c r="C80" s="351" t="s">
        <v>582</v>
      </c>
    </row>
    <row r="81" spans="1:3" x14ac:dyDescent="0.2">
      <c r="A81" s="549"/>
      <c r="B81" s="350"/>
      <c r="C81" s="352"/>
    </row>
    <row r="82" spans="1:3" x14ac:dyDescent="0.2">
      <c r="A82" s="549"/>
      <c r="B82" s="350" t="s">
        <v>532</v>
      </c>
      <c r="C82" s="353" t="s">
        <v>637</v>
      </c>
    </row>
    <row r="83" spans="1:3" ht="57" x14ac:dyDescent="0.2">
      <c r="A83" s="549"/>
      <c r="B83" s="350"/>
      <c r="C83" s="351" t="s">
        <v>583</v>
      </c>
    </row>
    <row r="84" spans="1:3" x14ac:dyDescent="0.2">
      <c r="A84" s="549"/>
      <c r="B84" s="350"/>
      <c r="C84" s="353"/>
    </row>
    <row r="85" spans="1:3" x14ac:dyDescent="0.2">
      <c r="A85" s="549"/>
      <c r="B85" s="350" t="s">
        <v>534</v>
      </c>
      <c r="C85" s="353" t="s">
        <v>638</v>
      </c>
    </row>
    <row r="86" spans="1:3" ht="71.25" x14ac:dyDescent="0.2">
      <c r="A86" s="549"/>
      <c r="B86" s="350"/>
      <c r="C86" s="351" t="s">
        <v>721</v>
      </c>
    </row>
    <row r="87" spans="1:3" x14ac:dyDescent="0.2">
      <c r="A87" s="549"/>
      <c r="B87" s="350"/>
      <c r="C87" s="351"/>
    </row>
    <row r="88" spans="1:3" x14ac:dyDescent="0.2">
      <c r="A88" s="549"/>
      <c r="B88" s="350" t="s">
        <v>535</v>
      </c>
      <c r="C88" s="353" t="s">
        <v>639</v>
      </c>
    </row>
    <row r="89" spans="1:3" ht="42.75" x14ac:dyDescent="0.2">
      <c r="A89" s="549"/>
      <c r="B89" s="350"/>
      <c r="C89" s="351" t="s">
        <v>584</v>
      </c>
    </row>
    <row r="90" spans="1:3" x14ac:dyDescent="0.2">
      <c r="A90" s="549"/>
      <c r="B90" s="350"/>
      <c r="C90" s="351"/>
    </row>
    <row r="91" spans="1:3" x14ac:dyDescent="0.2">
      <c r="A91" s="549"/>
      <c r="B91" s="350" t="s">
        <v>539</v>
      </c>
      <c r="C91" s="353" t="s">
        <v>640</v>
      </c>
    </row>
    <row r="92" spans="1:3" ht="57" x14ac:dyDescent="0.2">
      <c r="A92" s="549"/>
      <c r="B92" s="350"/>
      <c r="C92" s="351" t="s">
        <v>585</v>
      </c>
    </row>
    <row r="93" spans="1:3" ht="42.75" x14ac:dyDescent="0.2">
      <c r="A93" s="549"/>
      <c r="B93" s="350"/>
      <c r="C93" s="351" t="s">
        <v>586</v>
      </c>
    </row>
    <row r="94" spans="1:3" ht="28.5" x14ac:dyDescent="0.2">
      <c r="A94" s="549"/>
      <c r="B94" s="350"/>
      <c r="C94" s="351" t="s">
        <v>587</v>
      </c>
    </row>
    <row r="95" spans="1:3" ht="28.5" x14ac:dyDescent="0.2">
      <c r="A95" s="549"/>
      <c r="B95" s="350"/>
      <c r="C95" s="351" t="s">
        <v>588</v>
      </c>
    </row>
    <row r="96" spans="1:3" ht="57" x14ac:dyDescent="0.2">
      <c r="A96" s="549"/>
      <c r="B96" s="350"/>
      <c r="C96" s="351" t="s">
        <v>589</v>
      </c>
    </row>
    <row r="97" spans="1:3" x14ac:dyDescent="0.2">
      <c r="A97" s="549"/>
      <c r="B97" s="350"/>
      <c r="C97" s="351"/>
    </row>
    <row r="98" spans="1:3" x14ac:dyDescent="0.2">
      <c r="A98" s="549"/>
      <c r="B98" s="350" t="s">
        <v>540</v>
      </c>
      <c r="C98" s="353" t="s">
        <v>641</v>
      </c>
    </row>
    <row r="99" spans="1:3" ht="28.5" x14ac:dyDescent="0.2">
      <c r="A99" s="549"/>
      <c r="B99" s="350"/>
      <c r="C99" s="351" t="s">
        <v>590</v>
      </c>
    </row>
    <row r="100" spans="1:3" x14ac:dyDescent="0.2">
      <c r="A100" s="549"/>
      <c r="B100" s="350"/>
      <c r="C100" s="352"/>
    </row>
    <row r="101" spans="1:3" ht="42.75" x14ac:dyDescent="0.2">
      <c r="A101" s="549"/>
      <c r="B101" s="350"/>
      <c r="C101" s="351" t="s">
        <v>591</v>
      </c>
    </row>
    <row r="102" spans="1:3" x14ac:dyDescent="0.2">
      <c r="A102" s="550"/>
      <c r="B102" s="350"/>
      <c r="C102" s="352"/>
    </row>
    <row r="103" spans="1:3" x14ac:dyDescent="0.2">
      <c r="A103" s="349">
        <v>6.6</v>
      </c>
      <c r="B103" s="350"/>
      <c r="C103" s="353" t="s">
        <v>592</v>
      </c>
    </row>
    <row r="104" spans="1:3" ht="28.5" x14ac:dyDescent="0.2">
      <c r="A104" s="548"/>
      <c r="B104" s="350"/>
      <c r="C104" s="351" t="s">
        <v>593</v>
      </c>
    </row>
    <row r="105" spans="1:3" ht="57" x14ac:dyDescent="0.2">
      <c r="A105" s="549"/>
      <c r="B105" s="350"/>
      <c r="C105" s="351" t="s">
        <v>722</v>
      </c>
    </row>
    <row r="106" spans="1:3" x14ac:dyDescent="0.2">
      <c r="A106" s="549"/>
      <c r="B106" s="350"/>
      <c r="C106" s="351" t="s">
        <v>594</v>
      </c>
    </row>
    <row r="107" spans="1:3" ht="28.5" x14ac:dyDescent="0.2">
      <c r="A107" s="549"/>
      <c r="B107" s="350"/>
      <c r="C107" s="351" t="s">
        <v>595</v>
      </c>
    </row>
    <row r="108" spans="1:3" x14ac:dyDescent="0.2">
      <c r="A108" s="549"/>
      <c r="B108" s="350"/>
      <c r="C108" s="352"/>
    </row>
    <row r="109" spans="1:3" ht="28.5" x14ac:dyDescent="0.2">
      <c r="A109" s="549"/>
      <c r="B109" s="350"/>
      <c r="C109" s="351" t="s">
        <v>596</v>
      </c>
    </row>
    <row r="110" spans="1:3" x14ac:dyDescent="0.2">
      <c r="A110" s="549"/>
      <c r="B110" s="350"/>
      <c r="C110" s="353"/>
    </row>
    <row r="111" spans="1:3" x14ac:dyDescent="0.2">
      <c r="A111" s="549"/>
      <c r="B111" s="350" t="s">
        <v>527</v>
      </c>
      <c r="C111" s="353" t="s">
        <v>642</v>
      </c>
    </row>
    <row r="112" spans="1:3" ht="16.5" thickBot="1" x14ac:dyDescent="0.25">
      <c r="A112" s="549"/>
      <c r="B112" s="350"/>
      <c r="C112" s="351" t="s">
        <v>723</v>
      </c>
    </row>
    <row r="113" spans="1:3" x14ac:dyDescent="0.2">
      <c r="A113" s="549"/>
      <c r="B113" s="354" t="s">
        <v>618</v>
      </c>
      <c r="C113" s="363" t="s">
        <v>672</v>
      </c>
    </row>
    <row r="114" spans="1:3" x14ac:dyDescent="0.2">
      <c r="A114" s="549"/>
      <c r="B114" s="354" t="s">
        <v>620</v>
      </c>
      <c r="C114" s="364" t="s">
        <v>673</v>
      </c>
    </row>
    <row r="115" spans="1:3" x14ac:dyDescent="0.2">
      <c r="A115" s="549"/>
      <c r="B115" s="354" t="s">
        <v>622</v>
      </c>
      <c r="C115" s="364" t="s">
        <v>674</v>
      </c>
    </row>
    <row r="116" spans="1:3" x14ac:dyDescent="0.2">
      <c r="A116" s="549"/>
      <c r="B116" s="354" t="s">
        <v>623</v>
      </c>
      <c r="C116" s="364" t="s">
        <v>675</v>
      </c>
    </row>
    <row r="117" spans="1:3" x14ac:dyDescent="0.2">
      <c r="A117" s="549"/>
      <c r="B117" s="354" t="s">
        <v>625</v>
      </c>
      <c r="C117" s="364" t="s">
        <v>676</v>
      </c>
    </row>
    <row r="118" spans="1:3" x14ac:dyDescent="0.2">
      <c r="A118" s="549"/>
      <c r="B118" s="354" t="s">
        <v>659</v>
      </c>
      <c r="C118" s="364" t="s">
        <v>677</v>
      </c>
    </row>
    <row r="119" spans="1:3" x14ac:dyDescent="0.2">
      <c r="A119" s="549"/>
      <c r="B119" s="354" t="s">
        <v>665</v>
      </c>
      <c r="C119" s="364" t="s">
        <v>678</v>
      </c>
    </row>
    <row r="120" spans="1:3" x14ac:dyDescent="0.2">
      <c r="A120" s="549"/>
      <c r="B120" s="354" t="s">
        <v>666</v>
      </c>
      <c r="C120" s="364" t="s">
        <v>679</v>
      </c>
    </row>
    <row r="121" spans="1:3" x14ac:dyDescent="0.2">
      <c r="A121" s="549"/>
      <c r="B121" s="354" t="s">
        <v>667</v>
      </c>
      <c r="C121" s="364" t="s">
        <v>680</v>
      </c>
    </row>
    <row r="122" spans="1:3" x14ac:dyDescent="0.2">
      <c r="A122" s="549"/>
      <c r="B122" s="354" t="s">
        <v>668</v>
      </c>
      <c r="C122" s="364" t="s">
        <v>681</v>
      </c>
    </row>
    <row r="123" spans="1:3" x14ac:dyDescent="0.2">
      <c r="A123" s="549"/>
      <c r="B123" s="354" t="s">
        <v>669</v>
      </c>
      <c r="C123" s="364" t="s">
        <v>682</v>
      </c>
    </row>
    <row r="124" spans="1:3" x14ac:dyDescent="0.2">
      <c r="A124" s="549"/>
      <c r="B124" s="354" t="s">
        <v>670</v>
      </c>
      <c r="C124" s="364" t="s">
        <v>683</v>
      </c>
    </row>
    <row r="125" spans="1:3" ht="16.5" thickBot="1" x14ac:dyDescent="0.25">
      <c r="A125" s="549"/>
      <c r="B125" s="354" t="s">
        <v>671</v>
      </c>
      <c r="C125" s="365" t="s">
        <v>684</v>
      </c>
    </row>
    <row r="126" spans="1:3" ht="28.5" x14ac:dyDescent="0.2">
      <c r="A126" s="549"/>
      <c r="B126" s="350"/>
      <c r="C126" s="351" t="s">
        <v>597</v>
      </c>
    </row>
    <row r="127" spans="1:3" x14ac:dyDescent="0.2">
      <c r="A127" s="550"/>
      <c r="B127" s="350"/>
      <c r="C127" s="352"/>
    </row>
    <row r="128" spans="1:3" x14ac:dyDescent="0.2">
      <c r="A128" s="349">
        <v>6.7</v>
      </c>
      <c r="B128" s="350"/>
      <c r="C128" s="353" t="s">
        <v>598</v>
      </c>
    </row>
    <row r="129" spans="1:3" ht="42.75" x14ac:dyDescent="0.2">
      <c r="A129" s="548"/>
      <c r="B129" s="350"/>
      <c r="C129" s="351" t="s">
        <v>724</v>
      </c>
    </row>
    <row r="130" spans="1:3" x14ac:dyDescent="0.2">
      <c r="A130" s="550"/>
      <c r="B130" s="350"/>
      <c r="C130" s="352"/>
    </row>
    <row r="131" spans="1:3" x14ac:dyDescent="0.2">
      <c r="A131" s="349">
        <v>6.8</v>
      </c>
      <c r="B131" s="350"/>
      <c r="C131" s="353" t="s">
        <v>599</v>
      </c>
    </row>
    <row r="132" spans="1:3" ht="142.5" x14ac:dyDescent="0.2">
      <c r="A132" s="548"/>
      <c r="B132" s="350"/>
      <c r="C132" s="351" t="s">
        <v>725</v>
      </c>
    </row>
    <row r="133" spans="1:3" ht="28.5" x14ac:dyDescent="0.2">
      <c r="A133" s="549"/>
      <c r="B133" s="350"/>
      <c r="C133" s="351" t="s">
        <v>600</v>
      </c>
    </row>
    <row r="134" spans="1:3" x14ac:dyDescent="0.2">
      <c r="A134" s="550"/>
      <c r="B134" s="350"/>
      <c r="C134" s="352"/>
    </row>
    <row r="135" spans="1:3" x14ac:dyDescent="0.2">
      <c r="A135" s="349">
        <v>6.9</v>
      </c>
      <c r="B135" s="350"/>
      <c r="C135" s="353" t="s">
        <v>601</v>
      </c>
    </row>
    <row r="136" spans="1:3" ht="57" x14ac:dyDescent="0.2">
      <c r="A136" s="548"/>
      <c r="B136" s="350"/>
      <c r="C136" s="351" t="s">
        <v>602</v>
      </c>
    </row>
    <row r="137" spans="1:3" x14ac:dyDescent="0.2">
      <c r="A137" s="550"/>
      <c r="B137" s="350"/>
      <c r="C137" s="352"/>
    </row>
    <row r="138" spans="1:3" x14ac:dyDescent="0.2">
      <c r="A138" s="349">
        <v>7</v>
      </c>
      <c r="B138" s="350"/>
      <c r="C138" s="353" t="s">
        <v>603</v>
      </c>
    </row>
    <row r="139" spans="1:3" ht="71.25" x14ac:dyDescent="0.2">
      <c r="A139" s="548"/>
      <c r="B139" s="350"/>
      <c r="C139" s="351" t="s">
        <v>726</v>
      </c>
    </row>
    <row r="140" spans="1:3" x14ac:dyDescent="0.2">
      <c r="A140" s="549"/>
      <c r="B140" s="350"/>
      <c r="C140" s="352"/>
    </row>
    <row r="141" spans="1:3" ht="71.25" x14ac:dyDescent="0.2">
      <c r="A141" s="549"/>
      <c r="B141" s="350"/>
      <c r="C141" s="351" t="s">
        <v>604</v>
      </c>
    </row>
    <row r="142" spans="1:3" x14ac:dyDescent="0.2">
      <c r="A142" s="550"/>
      <c r="B142" s="350"/>
      <c r="C142" s="352"/>
    </row>
    <row r="143" spans="1:3" x14ac:dyDescent="0.2">
      <c r="A143" s="349">
        <v>8</v>
      </c>
      <c r="B143" s="350"/>
      <c r="C143" s="353" t="s">
        <v>605</v>
      </c>
    </row>
    <row r="144" spans="1:3" x14ac:dyDescent="0.2">
      <c r="A144" s="548"/>
      <c r="B144" s="350" t="s">
        <v>527</v>
      </c>
      <c r="C144" s="353" t="s">
        <v>643</v>
      </c>
    </row>
    <row r="145" spans="1:3" ht="42.75" x14ac:dyDescent="0.2">
      <c r="A145" s="549"/>
      <c r="B145" s="350"/>
      <c r="C145" s="351" t="s">
        <v>606</v>
      </c>
    </row>
    <row r="146" spans="1:3" x14ac:dyDescent="0.2">
      <c r="A146" s="549"/>
      <c r="B146" s="350"/>
      <c r="C146" s="351"/>
    </row>
    <row r="147" spans="1:3" x14ac:dyDescent="0.2">
      <c r="A147" s="549"/>
      <c r="B147" s="350" t="s">
        <v>530</v>
      </c>
      <c r="C147" s="353" t="s">
        <v>644</v>
      </c>
    </row>
    <row r="148" spans="1:3" ht="42.75" x14ac:dyDescent="0.2">
      <c r="A148" s="549"/>
      <c r="B148" s="350"/>
      <c r="C148" s="351" t="s">
        <v>607</v>
      </c>
    </row>
    <row r="149" spans="1:3" x14ac:dyDescent="0.2">
      <c r="A149" s="549"/>
      <c r="B149" s="350"/>
      <c r="C149" s="352"/>
    </row>
    <row r="150" spans="1:3" x14ac:dyDescent="0.2">
      <c r="A150" s="549"/>
      <c r="B150" s="354" t="s">
        <v>618</v>
      </c>
      <c r="C150" s="351" t="s">
        <v>645</v>
      </c>
    </row>
    <row r="151" spans="1:3" x14ac:dyDescent="0.2">
      <c r="A151" s="549"/>
      <c r="B151" s="354" t="s">
        <v>620</v>
      </c>
      <c r="C151" s="351" t="s">
        <v>646</v>
      </c>
    </row>
    <row r="152" spans="1:3" ht="57" x14ac:dyDescent="0.2">
      <c r="A152" s="549"/>
      <c r="B152" s="350"/>
      <c r="C152" s="351" t="s">
        <v>608</v>
      </c>
    </row>
    <row r="153" spans="1:3" x14ac:dyDescent="0.2">
      <c r="A153" s="549"/>
      <c r="B153" s="350"/>
      <c r="C153" s="351"/>
    </row>
    <row r="154" spans="1:3" x14ac:dyDescent="0.2">
      <c r="A154" s="549"/>
      <c r="B154" s="350" t="s">
        <v>532</v>
      </c>
      <c r="C154" s="353" t="s">
        <v>647</v>
      </c>
    </row>
    <row r="155" spans="1:3" ht="42.75" x14ac:dyDescent="0.2">
      <c r="A155" s="549"/>
      <c r="B155" s="350"/>
      <c r="C155" s="351" t="s">
        <v>609</v>
      </c>
    </row>
    <row r="156" spans="1:3" ht="42.75" x14ac:dyDescent="0.2">
      <c r="A156" s="549"/>
      <c r="B156" s="350"/>
      <c r="C156" s="351" t="s">
        <v>610</v>
      </c>
    </row>
    <row r="157" spans="1:3" x14ac:dyDescent="0.2">
      <c r="A157" s="549"/>
      <c r="B157" s="350"/>
      <c r="C157" s="352"/>
    </row>
    <row r="158" spans="1:3" x14ac:dyDescent="0.2">
      <c r="A158" s="549"/>
      <c r="B158" s="350" t="s">
        <v>534</v>
      </c>
      <c r="C158" s="353" t="s">
        <v>648</v>
      </c>
    </row>
    <row r="159" spans="1:3" ht="57" x14ac:dyDescent="0.2">
      <c r="A159" s="549"/>
      <c r="B159" s="350"/>
      <c r="C159" s="351" t="s">
        <v>611</v>
      </c>
    </row>
    <row r="160" spans="1:3" x14ac:dyDescent="0.2">
      <c r="A160" s="549"/>
      <c r="B160" s="350"/>
      <c r="C160" s="351"/>
    </row>
    <row r="161" spans="1:3" x14ac:dyDescent="0.2">
      <c r="A161" s="549"/>
      <c r="B161" s="350" t="s">
        <v>535</v>
      </c>
      <c r="C161" s="353" t="s">
        <v>649</v>
      </c>
    </row>
    <row r="162" spans="1:3" ht="28.5" x14ac:dyDescent="0.2">
      <c r="A162" s="549"/>
      <c r="B162" s="350"/>
      <c r="C162" s="351" t="s">
        <v>612</v>
      </c>
    </row>
    <row r="163" spans="1:3" x14ac:dyDescent="0.2">
      <c r="A163" s="549"/>
      <c r="B163" s="350"/>
      <c r="C163" s="353"/>
    </row>
    <row r="164" spans="1:3" x14ac:dyDescent="0.2">
      <c r="A164" s="549"/>
      <c r="B164" s="350" t="s">
        <v>539</v>
      </c>
      <c r="C164" s="353" t="s">
        <v>650</v>
      </c>
    </row>
    <row r="165" spans="1:3" ht="28.5" x14ac:dyDescent="0.2">
      <c r="A165" s="549"/>
      <c r="B165" s="350"/>
      <c r="C165" s="351" t="s">
        <v>613</v>
      </c>
    </row>
    <row r="166" spans="1:3" x14ac:dyDescent="0.2">
      <c r="A166" s="549"/>
      <c r="B166" s="350"/>
      <c r="C166" s="351"/>
    </row>
    <row r="167" spans="1:3" x14ac:dyDescent="0.2">
      <c r="A167" s="549"/>
      <c r="B167" s="350" t="s">
        <v>540</v>
      </c>
      <c r="C167" s="353" t="s">
        <v>651</v>
      </c>
    </row>
    <row r="168" spans="1:3" ht="28.5" x14ac:dyDescent="0.2">
      <c r="A168" s="549"/>
      <c r="B168" s="350"/>
      <c r="C168" s="351" t="s">
        <v>614</v>
      </c>
    </row>
    <row r="169" spans="1:3" x14ac:dyDescent="0.2">
      <c r="A169" s="549"/>
      <c r="B169" s="350"/>
      <c r="C169" s="352"/>
    </row>
    <row r="170" spans="1:3" ht="42.75" x14ac:dyDescent="0.2">
      <c r="A170" s="549"/>
      <c r="B170" s="350"/>
      <c r="C170" s="351" t="s">
        <v>615</v>
      </c>
    </row>
    <row r="171" spans="1:3" ht="29.25" thickBot="1" x14ac:dyDescent="0.25">
      <c r="A171" s="563"/>
      <c r="B171" s="356"/>
      <c r="C171" s="366" t="s">
        <v>616</v>
      </c>
    </row>
  </sheetData>
  <mergeCells count="17">
    <mergeCell ref="A132:A134"/>
    <mergeCell ref="A136:A137"/>
    <mergeCell ref="A139:A142"/>
    <mergeCell ref="A144:A171"/>
    <mergeCell ref="A40:A41"/>
    <mergeCell ref="A43:A44"/>
    <mergeCell ref="A46:A49"/>
    <mergeCell ref="A51:A102"/>
    <mergeCell ref="A104:A127"/>
    <mergeCell ref="A129:A130"/>
    <mergeCell ref="A1:C1"/>
    <mergeCell ref="A2:C2"/>
    <mergeCell ref="B31:B33"/>
    <mergeCell ref="A3:C3"/>
    <mergeCell ref="A4:C4"/>
    <mergeCell ref="A9:A38"/>
    <mergeCell ref="A6:A7"/>
  </mergeCells>
  <pageMargins left="0.7" right="0.7" top="0.75" bottom="0.75" header="0.3" footer="0.3"/>
  <pageSetup paperSize="9" scale="64" orientation="portrait" horizontalDpi="4294967292" verticalDpi="1200" r:id="rId1"/>
  <rowBreaks count="5" manualBreakCount="5">
    <brk id="22" max="2" man="1"/>
    <brk id="48" max="2" man="1"/>
    <brk id="77" max="2" man="1"/>
    <brk id="101" max="2" man="1"/>
    <brk id="146"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H20"/>
  <sheetViews>
    <sheetView showGridLines="0" topLeftCell="A8" zoomScaleNormal="100" zoomScaleSheetLayoutView="136" workbookViewId="0">
      <selection sqref="A1:F20"/>
    </sheetView>
  </sheetViews>
  <sheetFormatPr defaultColWidth="9.140625" defaultRowHeight="12.75" x14ac:dyDescent="0.25"/>
  <cols>
    <col min="1" max="1" width="6.140625" style="403" customWidth="1"/>
    <col min="2" max="2" width="27.42578125" style="393" customWidth="1"/>
    <col min="3" max="3" width="19.85546875" style="393" customWidth="1"/>
    <col min="4" max="4" width="19.140625" style="393" bestFit="1" customWidth="1"/>
    <col min="5" max="5" width="16.85546875" style="393" bestFit="1" customWidth="1"/>
    <col min="6" max="6" width="19.28515625" style="401" bestFit="1" customWidth="1"/>
    <col min="7" max="7" width="12.140625" style="393" customWidth="1"/>
    <col min="8" max="16384" width="9.140625" style="393"/>
  </cols>
  <sheetData>
    <row r="1" spans="1:8" ht="13.5" x14ac:dyDescent="0.25">
      <c r="A1" s="528" t="str">
        <f>'6 - 8 Significant Acting Polici'!A1:C1</f>
        <v>Idah Local Government of Kogi State</v>
      </c>
      <c r="B1" s="528"/>
      <c r="C1" s="528"/>
      <c r="D1" s="528"/>
      <c r="E1" s="528"/>
      <c r="F1" s="528"/>
    </row>
    <row r="2" spans="1:8" ht="13.5" x14ac:dyDescent="0.25">
      <c r="A2" s="528" t="str">
        <f>'6 - 8 Significant Acting Polici'!A2:C2</f>
        <v>Financial Statements for the Year Ended 31 December, 2021</v>
      </c>
      <c r="B2" s="528"/>
      <c r="C2" s="528"/>
      <c r="D2" s="528"/>
      <c r="E2" s="528"/>
      <c r="F2" s="528"/>
    </row>
    <row r="3" spans="1:8" ht="13.5" x14ac:dyDescent="0.25">
      <c r="A3" s="528" t="s">
        <v>423</v>
      </c>
      <c r="B3" s="528"/>
      <c r="C3" s="528"/>
      <c r="D3" s="528"/>
      <c r="E3" s="528"/>
      <c r="F3" s="528"/>
    </row>
    <row r="4" spans="1:8" ht="13.5" x14ac:dyDescent="0.25">
      <c r="A4" s="528"/>
      <c r="B4" s="528"/>
      <c r="C4" s="528"/>
      <c r="D4" s="528"/>
      <c r="E4" s="528"/>
      <c r="F4" s="528"/>
    </row>
    <row r="5" spans="1:8" ht="13.5" x14ac:dyDescent="0.25">
      <c r="A5" s="532" t="s">
        <v>760</v>
      </c>
      <c r="B5" s="532"/>
      <c r="C5" s="532"/>
      <c r="D5" s="532"/>
      <c r="E5" s="532"/>
      <c r="F5" s="532"/>
    </row>
    <row r="6" spans="1:8" ht="13.5" x14ac:dyDescent="0.25">
      <c r="A6" s="528"/>
      <c r="B6" s="528"/>
      <c r="C6" s="528"/>
      <c r="D6" s="528"/>
      <c r="E6" s="528"/>
      <c r="F6" s="528"/>
      <c r="H6" s="394"/>
    </row>
    <row r="7" spans="1:8" ht="13.5" x14ac:dyDescent="0.25">
      <c r="A7" s="547" t="s">
        <v>412</v>
      </c>
      <c r="B7" s="532" t="s">
        <v>385</v>
      </c>
      <c r="C7" s="528" t="str">
        <f>SCBA!H4</f>
        <v>Year Ended 31st 
December 2021</v>
      </c>
      <c r="D7" s="528"/>
      <c r="E7" s="528"/>
      <c r="F7" s="395"/>
      <c r="H7" s="394"/>
    </row>
    <row r="8" spans="1:8" s="396" customFormat="1" ht="33.75" customHeight="1" x14ac:dyDescent="0.25">
      <c r="A8" s="547"/>
      <c r="B8" s="532"/>
      <c r="C8" s="396" t="s">
        <v>480</v>
      </c>
      <c r="D8" s="396" t="s">
        <v>481</v>
      </c>
      <c r="E8" s="396" t="s">
        <v>482</v>
      </c>
      <c r="F8" s="397" t="s">
        <v>772</v>
      </c>
      <c r="G8" s="398"/>
    </row>
    <row r="9" spans="1:8" ht="14.25" customHeight="1" x14ac:dyDescent="0.25">
      <c r="A9" s="399">
        <v>1</v>
      </c>
      <c r="B9" s="400" t="s">
        <v>828</v>
      </c>
      <c r="C9" s="508">
        <v>3073536.15</v>
      </c>
      <c r="D9" s="401">
        <v>0</v>
      </c>
      <c r="E9" s="401">
        <f>D9-C9</f>
        <v>-3073536.15</v>
      </c>
      <c r="F9" s="508">
        <v>14070710.75</v>
      </c>
    </row>
    <row r="10" spans="1:8" ht="14.25" customHeight="1" x14ac:dyDescent="0.25">
      <c r="A10" s="399">
        <v>2</v>
      </c>
      <c r="B10" s="400" t="s">
        <v>829</v>
      </c>
      <c r="C10" s="508">
        <v>0</v>
      </c>
      <c r="D10" s="401">
        <v>0</v>
      </c>
      <c r="E10" s="401">
        <f t="shared" ref="E10:E19" si="0">D10-C10</f>
        <v>0</v>
      </c>
      <c r="F10" s="508">
        <v>88702443.030000001</v>
      </c>
    </row>
    <row r="11" spans="1:8" ht="14.25" customHeight="1" x14ac:dyDescent="0.25">
      <c r="A11" s="399">
        <v>3</v>
      </c>
      <c r="B11" s="400" t="s">
        <v>389</v>
      </c>
      <c r="C11" s="508">
        <v>1040299541.03</v>
      </c>
      <c r="D11" s="410">
        <v>1556743840</v>
      </c>
      <c r="E11" s="401">
        <f t="shared" si="0"/>
        <v>516444298.97000003</v>
      </c>
      <c r="F11" s="508">
        <v>1084756040</v>
      </c>
    </row>
    <row r="12" spans="1:8" ht="14.25" customHeight="1" x14ac:dyDescent="0.25">
      <c r="A12" s="399">
        <v>4</v>
      </c>
      <c r="B12" s="400" t="s">
        <v>478</v>
      </c>
      <c r="C12" s="508">
        <v>6029799.6799999997</v>
      </c>
      <c r="D12" s="401">
        <v>0</v>
      </c>
      <c r="E12" s="401">
        <f t="shared" si="0"/>
        <v>-6029799.6799999997</v>
      </c>
      <c r="F12" s="508">
        <v>24995773.989999998</v>
      </c>
    </row>
    <row r="13" spans="1:8" ht="14.25" customHeight="1" x14ac:dyDescent="0.25">
      <c r="A13" s="399">
        <v>5</v>
      </c>
      <c r="B13" s="400" t="s">
        <v>830</v>
      </c>
      <c r="C13" s="508">
        <v>28604327.98</v>
      </c>
      <c r="D13" s="401">
        <v>0</v>
      </c>
      <c r="E13" s="401">
        <f t="shared" si="0"/>
        <v>-28604327.98</v>
      </c>
      <c r="F13" s="508">
        <v>0</v>
      </c>
    </row>
    <row r="14" spans="1:8" ht="14.25" customHeight="1" x14ac:dyDescent="0.25">
      <c r="A14" s="399">
        <v>6</v>
      </c>
      <c r="B14" s="400" t="s">
        <v>705</v>
      </c>
      <c r="C14" s="508">
        <v>0</v>
      </c>
      <c r="D14" s="401">
        <v>0</v>
      </c>
      <c r="E14" s="401">
        <f t="shared" si="0"/>
        <v>0</v>
      </c>
      <c r="F14" s="508">
        <v>21737262.190000001</v>
      </c>
    </row>
    <row r="15" spans="1:8" ht="14.25" customHeight="1" x14ac:dyDescent="0.25">
      <c r="A15" s="399">
        <v>7</v>
      </c>
      <c r="B15" s="400" t="s">
        <v>831</v>
      </c>
      <c r="C15" s="508">
        <v>0</v>
      </c>
      <c r="D15" s="401">
        <v>0</v>
      </c>
      <c r="E15" s="401">
        <f t="shared" si="0"/>
        <v>0</v>
      </c>
      <c r="F15" s="508">
        <v>0</v>
      </c>
    </row>
    <row r="16" spans="1:8" ht="14.25" customHeight="1" x14ac:dyDescent="0.25">
      <c r="A16" s="399">
        <v>8</v>
      </c>
      <c r="B16" s="400" t="s">
        <v>832</v>
      </c>
      <c r="C16" s="508">
        <v>65790381.030000001</v>
      </c>
      <c r="D16" s="401">
        <v>0</v>
      </c>
      <c r="E16" s="401">
        <f t="shared" si="0"/>
        <v>-65790381.030000001</v>
      </c>
      <c r="F16" s="508">
        <v>0</v>
      </c>
    </row>
    <row r="17" spans="1:6" ht="14.25" customHeight="1" x14ac:dyDescent="0.25">
      <c r="A17" s="399">
        <v>9</v>
      </c>
      <c r="B17" s="400" t="s">
        <v>833</v>
      </c>
      <c r="C17" s="508">
        <v>1549516.76</v>
      </c>
      <c r="D17" s="401">
        <v>0</v>
      </c>
      <c r="E17" s="401">
        <f t="shared" si="0"/>
        <v>-1549516.76</v>
      </c>
      <c r="F17" s="508">
        <v>2889848.13</v>
      </c>
    </row>
    <row r="18" spans="1:6" ht="14.25" customHeight="1" x14ac:dyDescent="0.25">
      <c r="A18" s="399">
        <v>10</v>
      </c>
      <c r="B18" s="400" t="s">
        <v>834</v>
      </c>
      <c r="C18" s="508">
        <v>0</v>
      </c>
      <c r="D18" s="401">
        <v>0</v>
      </c>
      <c r="E18" s="401">
        <f t="shared" si="0"/>
        <v>0</v>
      </c>
      <c r="F18" s="508">
        <v>15331979.5</v>
      </c>
    </row>
    <row r="19" spans="1:6" x14ac:dyDescent="0.25">
      <c r="A19" s="399">
        <v>11</v>
      </c>
      <c r="B19" s="400" t="s">
        <v>835</v>
      </c>
      <c r="C19" s="508">
        <v>0</v>
      </c>
      <c r="D19" s="401">
        <v>0</v>
      </c>
      <c r="E19" s="401">
        <f t="shared" si="0"/>
        <v>0</v>
      </c>
      <c r="F19" s="508">
        <v>17137637.239999998</v>
      </c>
    </row>
    <row r="20" spans="1:6" ht="13.5" x14ac:dyDescent="0.25">
      <c r="A20" s="532" t="s">
        <v>411</v>
      </c>
      <c r="B20" s="532"/>
      <c r="C20" s="408">
        <f>SUM(C9:C19)</f>
        <v>1145347102.6299999</v>
      </c>
      <c r="D20" s="408">
        <f t="shared" ref="D20:E20" si="1">SUM(D9:D19)</f>
        <v>1556743840</v>
      </c>
      <c r="E20" s="408">
        <f t="shared" si="1"/>
        <v>411396737.37</v>
      </c>
      <c r="F20" s="408">
        <v>1269620634.8299999</v>
      </c>
    </row>
  </sheetData>
  <mergeCells count="10">
    <mergeCell ref="A7:A8"/>
    <mergeCell ref="B7:B8"/>
    <mergeCell ref="C7:E7"/>
    <mergeCell ref="A20:B20"/>
    <mergeCell ref="A6:F6"/>
    <mergeCell ref="A1:F1"/>
    <mergeCell ref="A2:F2"/>
    <mergeCell ref="A3:F3"/>
    <mergeCell ref="A4:F4"/>
    <mergeCell ref="A5:F5"/>
  </mergeCells>
  <pageMargins left="0.7" right="0.7" top="0.75" bottom="0.75" header="0.3" footer="0.3"/>
  <pageSetup paperSize="9" scale="64" orientation="portrait" horizontalDpi="4294967292"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I20"/>
  <sheetViews>
    <sheetView showGridLines="0" zoomScale="90" zoomScaleNormal="90" zoomScaleSheetLayoutView="93" workbookViewId="0">
      <selection activeCell="A5" sqref="A5:I19"/>
    </sheetView>
  </sheetViews>
  <sheetFormatPr defaultColWidth="9.140625" defaultRowHeight="12.75" x14ac:dyDescent="0.25"/>
  <cols>
    <col min="1" max="1" width="6" style="393" bestFit="1" customWidth="1"/>
    <col min="2" max="2" width="11.28515625" style="393" bestFit="1" customWidth="1"/>
    <col min="3" max="3" width="19" style="401" bestFit="1" customWidth="1"/>
    <col min="4" max="4" width="15.28515625" style="401" bestFit="1" customWidth="1"/>
    <col min="5" max="5" width="16" style="401" bestFit="1" customWidth="1"/>
    <col min="6" max="6" width="15" style="401" bestFit="1" customWidth="1"/>
    <col min="7" max="7" width="14.28515625" style="401" bestFit="1" customWidth="1"/>
    <col min="8" max="8" width="15.85546875" style="401" bestFit="1" customWidth="1"/>
    <col min="9" max="9" width="18" style="401" bestFit="1" customWidth="1"/>
    <col min="10" max="16384" width="9.140625" style="393"/>
  </cols>
  <sheetData>
    <row r="1" spans="1:9" ht="13.5" x14ac:dyDescent="0.25">
      <c r="A1" s="528" t="str">
        <f>'N1'!A1:F1</f>
        <v>Idah Local Government of Kogi State</v>
      </c>
      <c r="B1" s="528"/>
      <c r="C1" s="528"/>
      <c r="D1" s="528"/>
      <c r="E1" s="528"/>
      <c r="F1" s="528"/>
      <c r="G1" s="528"/>
      <c r="H1" s="528"/>
      <c r="I1" s="528"/>
    </row>
    <row r="2" spans="1:9" ht="13.5" x14ac:dyDescent="0.25">
      <c r="A2" s="528" t="str">
        <f>'N1'!A2:F2</f>
        <v>Financial Statements for the Year Ended 31 December, 2021</v>
      </c>
      <c r="B2" s="528"/>
      <c r="C2" s="528"/>
      <c r="D2" s="528"/>
      <c r="E2" s="528"/>
      <c r="F2" s="528"/>
      <c r="G2" s="528"/>
      <c r="H2" s="528"/>
      <c r="I2" s="528"/>
    </row>
    <row r="3" spans="1:9" ht="13.5" x14ac:dyDescent="0.25">
      <c r="A3" s="528" t="s">
        <v>423</v>
      </c>
      <c r="B3" s="528"/>
      <c r="C3" s="528"/>
      <c r="D3" s="528"/>
      <c r="E3" s="528"/>
      <c r="F3" s="528"/>
      <c r="G3" s="528"/>
      <c r="H3" s="528"/>
      <c r="I3" s="528"/>
    </row>
    <row r="4" spans="1:9" x14ac:dyDescent="0.25">
      <c r="A4" s="529"/>
      <c r="B4" s="529"/>
      <c r="C4" s="529"/>
      <c r="D4" s="529"/>
      <c r="E4" s="529"/>
      <c r="F4" s="529"/>
      <c r="G4" s="529"/>
      <c r="H4" s="529"/>
      <c r="I4" s="529"/>
    </row>
    <row r="5" spans="1:9" ht="13.5" x14ac:dyDescent="0.25">
      <c r="A5" s="532" t="s">
        <v>777</v>
      </c>
      <c r="B5" s="532"/>
      <c r="C5" s="532"/>
      <c r="D5" s="532"/>
      <c r="E5" s="532"/>
      <c r="F5" s="532"/>
      <c r="G5" s="532"/>
      <c r="H5" s="532"/>
      <c r="I5" s="532"/>
    </row>
    <row r="6" spans="1:9" s="513" customFormat="1" ht="54" x14ac:dyDescent="0.25">
      <c r="A6" s="517" t="s">
        <v>412</v>
      </c>
      <c r="B6" s="517" t="s">
        <v>365</v>
      </c>
      <c r="C6" s="518" t="s">
        <v>836</v>
      </c>
      <c r="D6" s="518" t="s">
        <v>837</v>
      </c>
      <c r="E6" s="518" t="s">
        <v>954</v>
      </c>
      <c r="F6" s="518" t="s">
        <v>838</v>
      </c>
      <c r="G6" s="518" t="s">
        <v>960</v>
      </c>
      <c r="H6" s="518" t="s">
        <v>839</v>
      </c>
      <c r="I6" s="519" t="s">
        <v>364</v>
      </c>
    </row>
    <row r="7" spans="1:9" x14ac:dyDescent="0.25">
      <c r="A7" s="398">
        <v>1</v>
      </c>
      <c r="B7" s="393" t="s">
        <v>312</v>
      </c>
      <c r="C7" s="508">
        <v>76403669.870000005</v>
      </c>
      <c r="D7" s="508">
        <v>780718.51</v>
      </c>
      <c r="E7" s="508" t="s">
        <v>825</v>
      </c>
      <c r="F7" s="508">
        <v>1386393.05</v>
      </c>
      <c r="G7" s="415">
        <v>0</v>
      </c>
      <c r="H7" s="508" t="s">
        <v>825</v>
      </c>
      <c r="I7" s="415">
        <f t="shared" ref="I7:I18" si="0">SUM(C7:H7)</f>
        <v>78570781.430000007</v>
      </c>
    </row>
    <row r="8" spans="1:9" x14ac:dyDescent="0.25">
      <c r="A8" s="398">
        <v>2</v>
      </c>
      <c r="B8" s="393" t="s">
        <v>414</v>
      </c>
      <c r="C8" s="508">
        <v>89870671.879999995</v>
      </c>
      <c r="D8" s="508" t="s">
        <v>825</v>
      </c>
      <c r="E8" s="508">
        <v>3927375.22</v>
      </c>
      <c r="F8" s="508" t="s">
        <v>825</v>
      </c>
      <c r="G8" s="415">
        <v>0</v>
      </c>
      <c r="H8" s="508" t="s">
        <v>825</v>
      </c>
      <c r="I8" s="415">
        <f t="shared" si="0"/>
        <v>93798047.099999994</v>
      </c>
    </row>
    <row r="9" spans="1:9" x14ac:dyDescent="0.25">
      <c r="A9" s="398">
        <v>3</v>
      </c>
      <c r="B9" s="393" t="s">
        <v>314</v>
      </c>
      <c r="C9" s="508">
        <v>62892649.859999999</v>
      </c>
      <c r="D9" s="508" t="s">
        <v>825</v>
      </c>
      <c r="E9" s="508">
        <v>3927375.22</v>
      </c>
      <c r="F9" s="508">
        <v>1687143.1</v>
      </c>
      <c r="G9" s="415">
        <v>0</v>
      </c>
      <c r="H9" s="508">
        <v>116062.61</v>
      </c>
      <c r="I9" s="415">
        <f t="shared" si="0"/>
        <v>68623230.789999992</v>
      </c>
    </row>
    <row r="10" spans="1:9" x14ac:dyDescent="0.25">
      <c r="A10" s="398">
        <v>4</v>
      </c>
      <c r="B10" s="393" t="s">
        <v>315</v>
      </c>
      <c r="C10" s="508">
        <v>72243617.400000006</v>
      </c>
      <c r="D10" s="508" t="s">
        <v>825</v>
      </c>
      <c r="E10" s="508">
        <v>12894827.1</v>
      </c>
      <c r="F10" s="415">
        <v>0</v>
      </c>
      <c r="G10" s="415">
        <v>0</v>
      </c>
      <c r="H10" s="508" t="s">
        <v>825</v>
      </c>
      <c r="I10" s="415">
        <f t="shared" si="0"/>
        <v>85138444.5</v>
      </c>
    </row>
    <row r="11" spans="1:9" x14ac:dyDescent="0.25">
      <c r="A11" s="398">
        <v>5</v>
      </c>
      <c r="B11" s="393" t="s">
        <v>316</v>
      </c>
      <c r="C11" s="508">
        <v>89513367.209999993</v>
      </c>
      <c r="D11" s="508">
        <v>609701.05000000005</v>
      </c>
      <c r="E11" s="508" t="s">
        <v>825</v>
      </c>
      <c r="F11" s="415">
        <v>0</v>
      </c>
      <c r="G11" s="415">
        <v>0</v>
      </c>
      <c r="H11" s="508" t="s">
        <v>825</v>
      </c>
      <c r="I11" s="415">
        <f t="shared" si="0"/>
        <v>90123068.25999999</v>
      </c>
    </row>
    <row r="12" spans="1:9" x14ac:dyDescent="0.25">
      <c r="A12" s="398">
        <v>6</v>
      </c>
      <c r="B12" s="393" t="s">
        <v>317</v>
      </c>
      <c r="C12" s="508">
        <v>71987909.560000002</v>
      </c>
      <c r="D12" s="508">
        <v>789589.16</v>
      </c>
      <c r="E12" s="508" t="s">
        <v>825</v>
      </c>
      <c r="F12" s="415">
        <v>0</v>
      </c>
      <c r="G12" s="415">
        <v>0</v>
      </c>
      <c r="H12" s="508">
        <v>4612482.0199999996</v>
      </c>
      <c r="I12" s="415">
        <f t="shared" si="0"/>
        <v>77389980.739999995</v>
      </c>
    </row>
    <row r="13" spans="1:9" x14ac:dyDescent="0.25">
      <c r="A13" s="398">
        <v>7</v>
      </c>
      <c r="B13" s="393" t="s">
        <v>318</v>
      </c>
      <c r="C13" s="508">
        <v>116025490.73</v>
      </c>
      <c r="D13" s="508" t="s">
        <v>825</v>
      </c>
      <c r="E13" s="508" t="s">
        <v>825</v>
      </c>
      <c r="F13" s="415">
        <v>0</v>
      </c>
      <c r="G13" s="508">
        <v>1549516.76</v>
      </c>
      <c r="H13" s="508">
        <v>11215643.689999999</v>
      </c>
      <c r="I13" s="415">
        <f t="shared" si="0"/>
        <v>128790651.18000001</v>
      </c>
    </row>
    <row r="14" spans="1:9" x14ac:dyDescent="0.25">
      <c r="A14" s="398">
        <v>8</v>
      </c>
      <c r="B14" s="393" t="s">
        <v>319</v>
      </c>
      <c r="C14" s="508">
        <v>101779916.28</v>
      </c>
      <c r="D14" s="508">
        <v>750832.15</v>
      </c>
      <c r="E14" s="508">
        <v>3927375.22</v>
      </c>
      <c r="F14" s="415">
        <v>0</v>
      </c>
      <c r="G14" s="415">
        <v>0</v>
      </c>
      <c r="H14" s="508">
        <v>5351837.95</v>
      </c>
      <c r="I14" s="415">
        <f t="shared" si="0"/>
        <v>111809961.60000001</v>
      </c>
    </row>
    <row r="15" spans="1:9" x14ac:dyDescent="0.25">
      <c r="A15" s="398">
        <v>9</v>
      </c>
      <c r="B15" s="393" t="s">
        <v>320</v>
      </c>
      <c r="C15" s="508">
        <v>84227326.400000006</v>
      </c>
      <c r="D15" s="508">
        <v>480068.99</v>
      </c>
      <c r="E15" s="508">
        <v>3927375.22</v>
      </c>
      <c r="F15" s="415">
        <v>0</v>
      </c>
      <c r="G15" s="415">
        <v>0</v>
      </c>
      <c r="H15" s="508">
        <v>11103487.16</v>
      </c>
      <c r="I15" s="415">
        <f t="shared" si="0"/>
        <v>99738257.769999996</v>
      </c>
    </row>
    <row r="16" spans="1:9" x14ac:dyDescent="0.25">
      <c r="A16" s="398">
        <v>10</v>
      </c>
      <c r="B16" s="393" t="s">
        <v>321</v>
      </c>
      <c r="C16" s="508" t="s">
        <v>825</v>
      </c>
      <c r="D16" s="508">
        <v>562413.35</v>
      </c>
      <c r="E16" s="508" t="s">
        <v>825</v>
      </c>
      <c r="F16" s="415">
        <v>0</v>
      </c>
      <c r="G16" s="415">
        <v>0</v>
      </c>
      <c r="H16" s="508">
        <v>89405.84</v>
      </c>
      <c r="I16" s="415">
        <f t="shared" si="0"/>
        <v>651819.18999999994</v>
      </c>
    </row>
    <row r="17" spans="1:9" x14ac:dyDescent="0.25">
      <c r="A17" s="398">
        <v>11</v>
      </c>
      <c r="B17" s="393" t="s">
        <v>322</v>
      </c>
      <c r="C17" s="508">
        <v>182567002.25</v>
      </c>
      <c r="D17" s="508">
        <v>1236327.03</v>
      </c>
      <c r="E17" s="508" t="s">
        <v>825</v>
      </c>
      <c r="F17" s="415">
        <v>0</v>
      </c>
      <c r="G17" s="415">
        <v>0</v>
      </c>
      <c r="H17" s="508">
        <v>33301461.760000002</v>
      </c>
      <c r="I17" s="415">
        <f t="shared" si="0"/>
        <v>217104791.03999999</v>
      </c>
    </row>
    <row r="18" spans="1:9" x14ac:dyDescent="0.25">
      <c r="A18" s="393">
        <v>12</v>
      </c>
      <c r="B18" s="443" t="s">
        <v>323</v>
      </c>
      <c r="C18" s="508">
        <v>92787919.590000004</v>
      </c>
      <c r="D18" s="508">
        <v>820149.44</v>
      </c>
      <c r="E18" s="508"/>
      <c r="F18" s="508" t="s">
        <v>825</v>
      </c>
      <c r="G18" s="508"/>
      <c r="H18" s="508" t="s">
        <v>825</v>
      </c>
      <c r="I18" s="415">
        <f t="shared" si="0"/>
        <v>93608069.030000001</v>
      </c>
    </row>
    <row r="19" spans="1:9" ht="13.5" x14ac:dyDescent="0.25">
      <c r="A19" s="528" t="s">
        <v>1</v>
      </c>
      <c r="B19" s="528"/>
      <c r="C19" s="409">
        <f>SUM(C7:C18)</f>
        <v>1040299541.03</v>
      </c>
      <c r="D19" s="409">
        <f t="shared" ref="D19:I19" si="1">SUM(D7:D18)</f>
        <v>6029799.6799999997</v>
      </c>
      <c r="E19" s="409">
        <f t="shared" si="1"/>
        <v>28604327.979999997</v>
      </c>
      <c r="F19" s="409">
        <f t="shared" si="1"/>
        <v>3073536.1500000004</v>
      </c>
      <c r="G19" s="409">
        <f t="shared" si="1"/>
        <v>1549516.76</v>
      </c>
      <c r="H19" s="409">
        <f t="shared" si="1"/>
        <v>65790381.030000001</v>
      </c>
      <c r="I19" s="409">
        <f t="shared" si="1"/>
        <v>1145347102.6300001</v>
      </c>
    </row>
    <row r="20" spans="1:9" x14ac:dyDescent="0.25">
      <c r="A20" s="529"/>
      <c r="B20" s="529"/>
      <c r="C20" s="529"/>
      <c r="D20" s="529"/>
      <c r="E20" s="529"/>
      <c r="F20" s="529"/>
      <c r="G20" s="529"/>
      <c r="H20" s="529"/>
      <c r="I20" s="529"/>
    </row>
  </sheetData>
  <mergeCells count="7">
    <mergeCell ref="A19:B19"/>
    <mergeCell ref="A20:I20"/>
    <mergeCell ref="A1:I1"/>
    <mergeCell ref="A2:I2"/>
    <mergeCell ref="A4:I4"/>
    <mergeCell ref="A5:I5"/>
    <mergeCell ref="A3:I3"/>
  </mergeCells>
  <pageMargins left="0.7" right="0.7" top="0.75" bottom="0.75" header="0.3" footer="0.3"/>
  <pageSetup paperSize="9" scale="6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F27"/>
  <sheetViews>
    <sheetView showGridLines="0" zoomScaleNormal="100" zoomScaleSheetLayoutView="100" workbookViewId="0">
      <selection sqref="A1:F10"/>
    </sheetView>
  </sheetViews>
  <sheetFormatPr defaultColWidth="9.140625" defaultRowHeight="12.75" x14ac:dyDescent="0.25"/>
  <cols>
    <col min="1" max="1" width="5.5703125" style="403" customWidth="1"/>
    <col min="2" max="2" width="23.28515625" style="393" customWidth="1"/>
    <col min="3" max="3" width="17" style="393" bestFit="1" customWidth="1"/>
    <col min="4" max="4" width="18.28515625" style="393" bestFit="1" customWidth="1"/>
    <col min="5" max="5" width="17.28515625" style="393" bestFit="1" customWidth="1"/>
    <col min="6" max="6" width="17.5703125" style="393" bestFit="1" customWidth="1"/>
    <col min="7" max="16384" width="9.140625" style="393"/>
  </cols>
  <sheetData>
    <row r="1" spans="1:6" ht="13.5" x14ac:dyDescent="0.25">
      <c r="A1" s="528" t="str">
        <f>'1a'!A1:I1</f>
        <v>Idah Local Government of Kogi State</v>
      </c>
      <c r="B1" s="528"/>
      <c r="C1" s="528"/>
      <c r="D1" s="528"/>
      <c r="E1" s="528"/>
      <c r="F1" s="528"/>
    </row>
    <row r="2" spans="1:6" ht="13.5" x14ac:dyDescent="0.25">
      <c r="A2" s="528" t="str">
        <f>'1a'!A2:I2</f>
        <v>Financial Statements for the Year Ended 31 December, 2021</v>
      </c>
      <c r="B2" s="528"/>
      <c r="C2" s="528"/>
      <c r="D2" s="528"/>
      <c r="E2" s="528"/>
      <c r="F2" s="528"/>
    </row>
    <row r="3" spans="1:6" ht="13.5" x14ac:dyDescent="0.25">
      <c r="A3" s="528" t="s">
        <v>423</v>
      </c>
      <c r="B3" s="528"/>
      <c r="C3" s="528"/>
      <c r="D3" s="528"/>
      <c r="E3" s="528"/>
      <c r="F3" s="528"/>
    </row>
    <row r="4" spans="1:6" x14ac:dyDescent="0.25">
      <c r="A4" s="529"/>
      <c r="B4" s="529"/>
      <c r="C4" s="529"/>
      <c r="D4" s="529"/>
      <c r="E4" s="529"/>
      <c r="F4" s="529"/>
    </row>
    <row r="5" spans="1:6" s="394" customFormat="1" ht="13.5" x14ac:dyDescent="0.25">
      <c r="A5" s="532" t="s">
        <v>761</v>
      </c>
      <c r="B5" s="532"/>
      <c r="C5" s="532"/>
      <c r="D5" s="532"/>
      <c r="E5" s="532"/>
      <c r="F5" s="532"/>
    </row>
    <row r="6" spans="1:6" s="394" customFormat="1" ht="27" x14ac:dyDescent="0.25">
      <c r="A6" s="547" t="s">
        <v>412</v>
      </c>
      <c r="B6" s="532" t="s">
        <v>385</v>
      </c>
      <c r="C6" s="528" t="str">
        <f>'N1'!C7:E7</f>
        <v>Year Ended 31st 
December 2021</v>
      </c>
      <c r="D6" s="528"/>
      <c r="E6" s="528"/>
      <c r="F6" s="428" t="s">
        <v>772</v>
      </c>
    </row>
    <row r="7" spans="1:6" ht="13.5" x14ac:dyDescent="0.25">
      <c r="A7" s="547"/>
      <c r="B7" s="532"/>
      <c r="C7" s="396" t="s">
        <v>480</v>
      </c>
      <c r="D7" s="396" t="s">
        <v>481</v>
      </c>
      <c r="E7" s="396" t="s">
        <v>482</v>
      </c>
      <c r="F7" s="396" t="s">
        <v>480</v>
      </c>
    </row>
    <row r="8" spans="1:6" x14ac:dyDescent="0.25">
      <c r="A8" s="399">
        <v>1</v>
      </c>
      <c r="B8" s="393" t="s">
        <v>512</v>
      </c>
      <c r="C8" s="406">
        <v>558405318.98000002</v>
      </c>
      <c r="D8" s="406">
        <v>466639460</v>
      </c>
      <c r="E8" s="406">
        <v>-121765858.98</v>
      </c>
      <c r="F8" s="406">
        <v>401070125.83999997</v>
      </c>
    </row>
    <row r="9" spans="1:6" x14ac:dyDescent="0.25">
      <c r="A9" s="529"/>
      <c r="B9" s="529"/>
      <c r="C9" s="529"/>
      <c r="D9" s="529"/>
      <c r="E9" s="529"/>
      <c r="F9" s="529"/>
    </row>
    <row r="10" spans="1:6" s="394" customFormat="1" ht="13.5" x14ac:dyDescent="0.25">
      <c r="A10" s="528" t="s">
        <v>1</v>
      </c>
      <c r="B10" s="528"/>
      <c r="C10" s="408">
        <f>C8</f>
        <v>558405318.98000002</v>
      </c>
      <c r="D10" s="408">
        <f>D8</f>
        <v>466639460</v>
      </c>
      <c r="E10" s="408">
        <f>E8</f>
        <v>-121765858.98</v>
      </c>
      <c r="F10" s="408">
        <f>F8</f>
        <v>401070125.83999997</v>
      </c>
    </row>
    <row r="27" spans="2:4" ht="13.5" x14ac:dyDescent="0.25">
      <c r="B27" s="528"/>
      <c r="C27" s="528"/>
      <c r="D27" s="528"/>
    </row>
  </sheetData>
  <mergeCells count="11">
    <mergeCell ref="B27:D27"/>
    <mergeCell ref="A1:F1"/>
    <mergeCell ref="A2:F2"/>
    <mergeCell ref="A3:F3"/>
    <mergeCell ref="A4:F4"/>
    <mergeCell ref="A5:F5"/>
    <mergeCell ref="A6:A7"/>
    <mergeCell ref="B6:B7"/>
    <mergeCell ref="C6:E6"/>
    <mergeCell ref="A9:F9"/>
    <mergeCell ref="A10:B10"/>
  </mergeCells>
  <pageMargins left="0.7" right="0.7" top="0.75" bottom="0.75" header="0.3" footer="0.3"/>
  <pageSetup paperSize="9" scale="6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D37"/>
  <sheetViews>
    <sheetView showGridLines="0" zoomScaleNormal="100" zoomScaleSheetLayoutView="98" workbookViewId="0">
      <selection activeCell="A5" sqref="A5:D19"/>
    </sheetView>
  </sheetViews>
  <sheetFormatPr defaultColWidth="9.140625" defaultRowHeight="12.75" x14ac:dyDescent="0.25"/>
  <cols>
    <col min="1" max="1" width="7.140625" style="393" bestFit="1" customWidth="1"/>
    <col min="2" max="2" width="29.140625" style="393" customWidth="1"/>
    <col min="3" max="3" width="19.42578125" style="393" bestFit="1" customWidth="1"/>
    <col min="4" max="4" width="18.85546875" style="393" bestFit="1" customWidth="1"/>
    <col min="5" max="16384" width="9.140625" style="393"/>
  </cols>
  <sheetData>
    <row r="1" spans="1:4" ht="13.5" x14ac:dyDescent="0.25">
      <c r="A1" s="528" t="str">
        <f>'N2'!A1</f>
        <v>Idah Local Government of Kogi State</v>
      </c>
      <c r="B1" s="528"/>
      <c r="C1" s="528"/>
      <c r="D1" s="528"/>
    </row>
    <row r="2" spans="1:4" ht="13.5" x14ac:dyDescent="0.25">
      <c r="A2" s="528" t="str">
        <f>'N2'!A2</f>
        <v>Financial Statements for the Year Ended 31 December, 2021</v>
      </c>
      <c r="B2" s="528"/>
      <c r="C2" s="528"/>
      <c r="D2" s="528"/>
    </row>
    <row r="3" spans="1:4" ht="13.5" x14ac:dyDescent="0.25">
      <c r="A3" s="528" t="s">
        <v>423</v>
      </c>
      <c r="B3" s="528"/>
      <c r="C3" s="528"/>
      <c r="D3" s="528"/>
    </row>
    <row r="4" spans="1:4" x14ac:dyDescent="0.25">
      <c r="A4" s="529"/>
      <c r="B4" s="529"/>
      <c r="C4" s="529"/>
      <c r="D4" s="529"/>
    </row>
    <row r="5" spans="1:4" s="394" customFormat="1" ht="13.5" x14ac:dyDescent="0.25">
      <c r="A5" s="532" t="s">
        <v>789</v>
      </c>
      <c r="B5" s="532"/>
      <c r="C5" s="532"/>
      <c r="D5" s="532"/>
    </row>
    <row r="6" spans="1:4" s="394" customFormat="1" ht="27" x14ac:dyDescent="0.25">
      <c r="A6" s="394" t="s">
        <v>412</v>
      </c>
      <c r="B6" s="394" t="s">
        <v>479</v>
      </c>
      <c r="C6" s="428" t="s">
        <v>809</v>
      </c>
      <c r="D6" s="428" t="s">
        <v>772</v>
      </c>
    </row>
    <row r="7" spans="1:4" x14ac:dyDescent="0.25">
      <c r="A7" s="398">
        <v>1</v>
      </c>
      <c r="B7" s="393" t="s">
        <v>312</v>
      </c>
      <c r="C7" s="406">
        <v>46177673.049999997</v>
      </c>
      <c r="D7" s="406">
        <v>30895548.43</v>
      </c>
    </row>
    <row r="8" spans="1:4" x14ac:dyDescent="0.25">
      <c r="A8" s="398">
        <v>2</v>
      </c>
      <c r="B8" s="393" t="s">
        <v>313</v>
      </c>
      <c r="C8" s="406">
        <v>42443395.780000001</v>
      </c>
      <c r="D8" s="406">
        <v>28120962.829999998</v>
      </c>
    </row>
    <row r="9" spans="1:4" x14ac:dyDescent="0.25">
      <c r="A9" s="398">
        <v>3</v>
      </c>
      <c r="B9" s="393" t="s">
        <v>314</v>
      </c>
      <c r="C9" s="406">
        <v>46700380.350000001</v>
      </c>
      <c r="D9" s="406">
        <v>28827495.260000002</v>
      </c>
    </row>
    <row r="10" spans="1:4" x14ac:dyDescent="0.25">
      <c r="A10" s="398">
        <v>4</v>
      </c>
      <c r="B10" s="393" t="s">
        <v>315</v>
      </c>
      <c r="C10" s="406">
        <v>49014370.049999997</v>
      </c>
      <c r="D10" s="406">
        <v>32548535.510000002</v>
      </c>
    </row>
    <row r="11" spans="1:4" x14ac:dyDescent="0.25">
      <c r="A11" s="398">
        <v>5</v>
      </c>
      <c r="B11" s="393" t="s">
        <v>316</v>
      </c>
      <c r="C11" s="406">
        <v>48811079.649999999</v>
      </c>
      <c r="D11" s="406">
        <v>25587150.489999998</v>
      </c>
    </row>
    <row r="12" spans="1:4" x14ac:dyDescent="0.25">
      <c r="A12" s="398">
        <v>6</v>
      </c>
      <c r="B12" s="393" t="s">
        <v>317</v>
      </c>
      <c r="C12" s="406">
        <v>49569128.229999997</v>
      </c>
      <c r="D12" s="406">
        <v>28110057.82</v>
      </c>
    </row>
    <row r="13" spans="1:4" x14ac:dyDescent="0.25">
      <c r="A13" s="398">
        <v>7</v>
      </c>
      <c r="B13" s="393" t="s">
        <v>318</v>
      </c>
      <c r="C13" s="406">
        <v>41837458.399999999</v>
      </c>
      <c r="D13" s="406">
        <v>34829414.310000002</v>
      </c>
    </row>
    <row r="14" spans="1:4" x14ac:dyDescent="0.25">
      <c r="A14" s="398">
        <v>8</v>
      </c>
      <c r="B14" s="393" t="s">
        <v>319</v>
      </c>
      <c r="C14" s="406">
        <v>41785432.920000002</v>
      </c>
      <c r="D14" s="406">
        <v>35797142.939999998</v>
      </c>
    </row>
    <row r="15" spans="1:4" x14ac:dyDescent="0.25">
      <c r="A15" s="398">
        <v>9</v>
      </c>
      <c r="B15" s="393" t="s">
        <v>320</v>
      </c>
      <c r="C15" s="406">
        <v>48217854.82</v>
      </c>
      <c r="D15" s="406">
        <v>41863116.240000002</v>
      </c>
    </row>
    <row r="16" spans="1:4" x14ac:dyDescent="0.25">
      <c r="A16" s="398">
        <v>10</v>
      </c>
      <c r="B16" s="393" t="s">
        <v>321</v>
      </c>
      <c r="C16" s="406" t="s">
        <v>825</v>
      </c>
      <c r="D16" s="406">
        <v>38067009.68</v>
      </c>
    </row>
    <row r="17" spans="1:4" x14ac:dyDescent="0.25">
      <c r="A17" s="398">
        <v>11</v>
      </c>
      <c r="B17" s="393" t="s">
        <v>322</v>
      </c>
      <c r="C17" s="406">
        <v>90594337.5</v>
      </c>
      <c r="D17" s="406">
        <v>33814267.229999997</v>
      </c>
    </row>
    <row r="18" spans="1:4" x14ac:dyDescent="0.25">
      <c r="A18" s="398">
        <v>12</v>
      </c>
      <c r="B18" s="393" t="s">
        <v>323</v>
      </c>
      <c r="C18" s="406">
        <v>53254207.729999997</v>
      </c>
      <c r="D18" s="406">
        <v>42609425.100000001</v>
      </c>
    </row>
    <row r="19" spans="1:4" s="394" customFormat="1" ht="13.5" x14ac:dyDescent="0.25">
      <c r="A19" s="528" t="s">
        <v>1</v>
      </c>
      <c r="B19" s="528"/>
      <c r="C19" s="408">
        <f>SUM(C7:C18)</f>
        <v>558405318.48000002</v>
      </c>
      <c r="D19" s="408">
        <f>SUM(D7:D18)</f>
        <v>401070125.84000003</v>
      </c>
    </row>
    <row r="37" spans="2:4" ht="13.5" x14ac:dyDescent="0.25">
      <c r="B37" s="528"/>
      <c r="C37" s="528"/>
      <c r="D37" s="528"/>
    </row>
  </sheetData>
  <mergeCells count="7">
    <mergeCell ref="A19:B19"/>
    <mergeCell ref="B37:D37"/>
    <mergeCell ref="A1:D1"/>
    <mergeCell ref="A2:D2"/>
    <mergeCell ref="A3:D3"/>
    <mergeCell ref="A4:D4"/>
    <mergeCell ref="A5:D5"/>
  </mergeCells>
  <pageMargins left="0.7" right="0.7" top="0.75" bottom="0.75" header="0.3" footer="0.3"/>
  <pageSetup paperSize="9" scale="64" orientation="portrait" horizontalDpi="4294967292"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E14"/>
  <sheetViews>
    <sheetView showGridLines="0" zoomScaleNormal="100" zoomScaleSheetLayoutView="98" workbookViewId="0">
      <selection activeCell="A5" sqref="A5:E11"/>
    </sheetView>
  </sheetViews>
  <sheetFormatPr defaultColWidth="9.140625" defaultRowHeight="12.75" x14ac:dyDescent="0.25"/>
  <cols>
    <col min="1" max="1" width="19.42578125" style="393" customWidth="1"/>
    <col min="2" max="2" width="21.7109375" style="393" customWidth="1"/>
    <col min="3" max="3" width="16.85546875" style="401" customWidth="1"/>
    <col min="4" max="4" width="16" style="401" customWidth="1"/>
    <col min="5" max="5" width="15.42578125" style="401" customWidth="1"/>
    <col min="6" max="6" width="9.140625" style="393"/>
    <col min="7" max="7" width="17.5703125" style="393" bestFit="1" customWidth="1"/>
    <col min="8" max="16384" width="9.140625" style="393"/>
  </cols>
  <sheetData>
    <row r="1" spans="1:5" ht="13.5" x14ac:dyDescent="0.25">
      <c r="A1" s="528" t="str">
        <f>N2a!A1:D1</f>
        <v>Idah Local Government of Kogi State</v>
      </c>
      <c r="B1" s="528"/>
      <c r="C1" s="528"/>
      <c r="D1" s="528"/>
      <c r="E1" s="528"/>
    </row>
    <row r="2" spans="1:5" ht="13.5" x14ac:dyDescent="0.25">
      <c r="A2" s="528" t="str">
        <f>N2a!A2:D2</f>
        <v>Financial Statements for the Year Ended 31 December, 2021</v>
      </c>
      <c r="B2" s="528"/>
      <c r="C2" s="528"/>
      <c r="D2" s="528"/>
      <c r="E2" s="528"/>
    </row>
    <row r="3" spans="1:5" ht="13.5" x14ac:dyDescent="0.25">
      <c r="A3" s="528" t="s">
        <v>423</v>
      </c>
      <c r="B3" s="528"/>
      <c r="C3" s="528"/>
      <c r="D3" s="528"/>
      <c r="E3" s="528"/>
    </row>
    <row r="4" spans="1:5" ht="13.5" x14ac:dyDescent="0.25">
      <c r="A4" s="528"/>
      <c r="B4" s="528"/>
      <c r="C4" s="528"/>
      <c r="D4" s="528"/>
      <c r="E4" s="528"/>
    </row>
    <row r="5" spans="1:5" ht="13.5" x14ac:dyDescent="0.25">
      <c r="A5" s="532" t="s">
        <v>763</v>
      </c>
      <c r="B5" s="532"/>
      <c r="C5" s="532"/>
      <c r="D5" s="532"/>
      <c r="E5" s="532"/>
    </row>
    <row r="6" spans="1:5" ht="13.5" x14ac:dyDescent="0.25">
      <c r="A6" s="564" t="s">
        <v>782</v>
      </c>
      <c r="B6" s="528" t="s">
        <v>385</v>
      </c>
      <c r="C6" s="541" t="str">
        <f>N2a!C6</f>
        <v>Year Ended 31st 
December 2021</v>
      </c>
      <c r="D6" s="541"/>
      <c r="E6" s="541"/>
    </row>
    <row r="7" spans="1:5" s="394" customFormat="1" ht="13.5" x14ac:dyDescent="0.25">
      <c r="A7" s="528"/>
      <c r="B7" s="528"/>
      <c r="C7" s="395" t="s">
        <v>480</v>
      </c>
      <c r="D7" s="395" t="s">
        <v>481</v>
      </c>
      <c r="E7" s="395" t="s">
        <v>482</v>
      </c>
    </row>
    <row r="8" spans="1:5" x14ac:dyDescent="0.25">
      <c r="A8" s="398"/>
      <c r="B8" s="400" t="s">
        <v>840</v>
      </c>
      <c r="C8" s="417">
        <v>4285130</v>
      </c>
      <c r="D8" s="417">
        <v>4400000</v>
      </c>
      <c r="E8" s="401">
        <f>C8-D8</f>
        <v>-114870</v>
      </c>
    </row>
    <row r="9" spans="1:5" x14ac:dyDescent="0.25">
      <c r="A9" s="398"/>
      <c r="B9" s="400" t="s">
        <v>841</v>
      </c>
      <c r="C9" s="417">
        <v>7448885.25</v>
      </c>
      <c r="D9" s="417">
        <v>4000000</v>
      </c>
      <c r="E9" s="401">
        <f t="shared" ref="E9:E10" si="0">C9-D9</f>
        <v>3448885.25</v>
      </c>
    </row>
    <row r="10" spans="1:5" x14ac:dyDescent="0.25">
      <c r="A10" s="398"/>
      <c r="B10" s="400" t="s">
        <v>842</v>
      </c>
      <c r="C10" s="417">
        <v>4127400</v>
      </c>
      <c r="D10" s="417">
        <v>2000000</v>
      </c>
      <c r="E10" s="401">
        <f t="shared" si="0"/>
        <v>2127400</v>
      </c>
    </row>
    <row r="11" spans="1:5" ht="13.5" x14ac:dyDescent="0.25">
      <c r="A11" s="532" t="s">
        <v>1</v>
      </c>
      <c r="B11" s="532"/>
      <c r="C11" s="408">
        <f>SUM(C8:C10)</f>
        <v>15861415.25</v>
      </c>
      <c r="D11" s="408"/>
      <c r="E11" s="408">
        <f>SUM(E8:E10)</f>
        <v>5461415.25</v>
      </c>
    </row>
    <row r="12" spans="1:5" ht="13.5" x14ac:dyDescent="0.25">
      <c r="A12" s="528"/>
      <c r="B12" s="528"/>
      <c r="C12" s="528"/>
      <c r="D12" s="528"/>
      <c r="E12" s="528"/>
    </row>
    <row r="13" spans="1:5" x14ac:dyDescent="0.25">
      <c r="A13" s="529"/>
      <c r="B13" s="529"/>
      <c r="C13" s="529"/>
      <c r="D13" s="529"/>
      <c r="E13" s="529"/>
    </row>
    <row r="14" spans="1:5" ht="13.5" x14ac:dyDescent="0.25">
      <c r="A14" s="532"/>
      <c r="B14" s="532"/>
      <c r="C14" s="532"/>
      <c r="D14" s="532"/>
      <c r="E14" s="532"/>
    </row>
  </sheetData>
  <mergeCells count="12">
    <mergeCell ref="A14:E14"/>
    <mergeCell ref="A13:E13"/>
    <mergeCell ref="A11:B11"/>
    <mergeCell ref="B6:B7"/>
    <mergeCell ref="A6:A7"/>
    <mergeCell ref="A12:E12"/>
    <mergeCell ref="A1:E1"/>
    <mergeCell ref="A2:E2"/>
    <mergeCell ref="A4:E4"/>
    <mergeCell ref="C6:E6"/>
    <mergeCell ref="A5:E5"/>
    <mergeCell ref="A3:E3"/>
  </mergeCells>
  <pageMargins left="0.7" right="0.7" top="0.75" bottom="0.75" header="0.3" footer="0.3"/>
  <pageSetup paperSize="9" scale="6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E21"/>
  <sheetViews>
    <sheetView zoomScaleNormal="100" zoomScaleSheetLayoutView="98" workbookViewId="0">
      <selection activeCell="A6" sqref="A6:A7"/>
    </sheetView>
  </sheetViews>
  <sheetFormatPr defaultColWidth="9.140625" defaultRowHeight="14.25" x14ac:dyDescent="0.2"/>
  <cols>
    <col min="1" max="1" width="17.85546875" style="276" customWidth="1"/>
    <col min="2" max="2" width="53" style="341" customWidth="1"/>
    <col min="3" max="3" width="14.5703125" style="276" bestFit="1" customWidth="1"/>
    <col min="4" max="4" width="11.42578125" style="276" bestFit="1" customWidth="1"/>
    <col min="5" max="5" width="14.5703125" style="276" bestFit="1" customWidth="1"/>
    <col min="6" max="16384" width="9.140625" style="276"/>
  </cols>
  <sheetData>
    <row r="1" spans="1:5" ht="16.5" thickBot="1" x14ac:dyDescent="0.35">
      <c r="A1" s="573" t="str">
        <f>'N3'!A1</f>
        <v>Idah Local Government of Kogi State</v>
      </c>
      <c r="B1" s="574"/>
      <c r="C1" s="574"/>
      <c r="D1" s="574"/>
      <c r="E1" s="575"/>
    </row>
    <row r="2" spans="1:5" ht="16.5" thickBot="1" x14ac:dyDescent="0.35">
      <c r="A2" s="573" t="str">
        <f>'N3'!A2</f>
        <v>Financial Statements for the Year Ended 31 December, 2021</v>
      </c>
      <c r="B2" s="574"/>
      <c r="C2" s="574"/>
      <c r="D2" s="574"/>
      <c r="E2" s="575"/>
    </row>
    <row r="3" spans="1:5" ht="16.5" thickBot="1" x14ac:dyDescent="0.35">
      <c r="A3" s="573" t="s">
        <v>423</v>
      </c>
      <c r="B3" s="574"/>
      <c r="C3" s="574"/>
      <c r="D3" s="574"/>
      <c r="E3" s="575"/>
    </row>
    <row r="4" spans="1:5" ht="16.5" thickBot="1" x14ac:dyDescent="0.35">
      <c r="A4" s="573"/>
      <c r="B4" s="574"/>
      <c r="C4" s="574"/>
      <c r="D4" s="574"/>
      <c r="E4" s="575"/>
    </row>
    <row r="5" spans="1:5" ht="16.5" thickBot="1" x14ac:dyDescent="0.35">
      <c r="A5" s="576" t="s">
        <v>706</v>
      </c>
      <c r="B5" s="577"/>
      <c r="C5" s="577"/>
      <c r="D5" s="577"/>
      <c r="E5" s="578"/>
    </row>
    <row r="6" spans="1:5" ht="16.5" thickBot="1" x14ac:dyDescent="0.35">
      <c r="A6" s="579" t="s">
        <v>782</v>
      </c>
      <c r="B6" s="581" t="s">
        <v>385</v>
      </c>
      <c r="C6" s="573" t="str">
        <f>'N3'!C6</f>
        <v>Year Ended 31st 
December 2021</v>
      </c>
      <c r="D6" s="574"/>
      <c r="E6" s="575"/>
    </row>
    <row r="7" spans="1:5" ht="16.5" thickBot="1" x14ac:dyDescent="0.35">
      <c r="A7" s="580"/>
      <c r="B7" s="582"/>
      <c r="C7" s="330" t="s">
        <v>480</v>
      </c>
      <c r="D7" s="331" t="s">
        <v>481</v>
      </c>
      <c r="E7" s="332" t="s">
        <v>482</v>
      </c>
    </row>
    <row r="8" spans="1:5" x14ac:dyDescent="0.2">
      <c r="A8" s="333"/>
      <c r="B8" s="333" t="s">
        <v>741</v>
      </c>
      <c r="C8" s="323">
        <v>2000</v>
      </c>
      <c r="D8" s="325"/>
      <c r="E8" s="326">
        <f>C8-D8</f>
        <v>2000</v>
      </c>
    </row>
    <row r="9" spans="1:5" x14ac:dyDescent="0.2">
      <c r="A9" s="334"/>
      <c r="B9" s="334" t="s">
        <v>742</v>
      </c>
      <c r="C9" s="335">
        <v>145000</v>
      </c>
      <c r="D9" s="324"/>
      <c r="E9" s="329">
        <f>C9-D9</f>
        <v>145000</v>
      </c>
    </row>
    <row r="10" spans="1:5" x14ac:dyDescent="0.2">
      <c r="A10" s="336"/>
      <c r="B10" s="336" t="s">
        <v>743</v>
      </c>
      <c r="C10" s="327">
        <v>4000</v>
      </c>
      <c r="D10" s="328"/>
      <c r="E10" s="329">
        <f>C10-D10</f>
        <v>4000</v>
      </c>
    </row>
    <row r="11" spans="1:5" x14ac:dyDescent="0.2">
      <c r="A11" s="336"/>
      <c r="B11" s="336" t="s">
        <v>744</v>
      </c>
      <c r="C11" s="327">
        <v>3500000</v>
      </c>
      <c r="D11" s="328"/>
      <c r="E11" s="329">
        <f t="shared" ref="E11:E15" si="0">C11-D11</f>
        <v>3500000</v>
      </c>
    </row>
    <row r="12" spans="1:5" x14ac:dyDescent="0.2">
      <c r="A12" s="336"/>
      <c r="B12" s="336" t="s">
        <v>727</v>
      </c>
      <c r="C12" s="327">
        <v>3052720</v>
      </c>
      <c r="D12" s="328"/>
      <c r="E12" s="329">
        <f t="shared" si="0"/>
        <v>3052720</v>
      </c>
    </row>
    <row r="13" spans="1:5" x14ac:dyDescent="0.2">
      <c r="A13" s="336"/>
      <c r="B13" s="336" t="s">
        <v>728</v>
      </c>
      <c r="C13" s="327">
        <v>1125380</v>
      </c>
      <c r="D13" s="328"/>
      <c r="E13" s="329">
        <f t="shared" si="0"/>
        <v>1125380</v>
      </c>
    </row>
    <row r="14" spans="1:5" x14ac:dyDescent="0.2">
      <c r="A14" s="337"/>
      <c r="B14" s="336" t="s">
        <v>729</v>
      </c>
      <c r="C14" s="327">
        <v>13000</v>
      </c>
      <c r="D14" s="328"/>
      <c r="E14" s="329"/>
    </row>
    <row r="15" spans="1:5" ht="15" thickBot="1" x14ac:dyDescent="0.25">
      <c r="A15" s="338"/>
      <c r="B15" s="338" t="s">
        <v>745</v>
      </c>
      <c r="C15" s="327">
        <v>1400000</v>
      </c>
      <c r="D15" s="328"/>
      <c r="E15" s="329">
        <f t="shared" si="0"/>
        <v>1400000</v>
      </c>
    </row>
    <row r="16" spans="1:5" ht="15" thickBot="1" x14ac:dyDescent="0.25">
      <c r="A16" s="565"/>
      <c r="B16" s="566"/>
      <c r="C16" s="566"/>
      <c r="D16" s="566"/>
      <c r="E16" s="567"/>
    </row>
    <row r="17" spans="1:5" ht="16.5" thickBot="1" x14ac:dyDescent="0.35">
      <c r="A17" s="568" t="s">
        <v>1</v>
      </c>
      <c r="B17" s="569"/>
      <c r="C17" s="339">
        <f>SUM(C8:C16)</f>
        <v>9242100</v>
      </c>
      <c r="D17" s="339">
        <f>SUM(D8:D16)</f>
        <v>0</v>
      </c>
      <c r="E17" s="340">
        <f>SUM(E8:E16)</f>
        <v>9229100</v>
      </c>
    </row>
    <row r="18" spans="1:5" ht="15" thickBot="1" x14ac:dyDescent="0.25">
      <c r="A18" s="570"/>
      <c r="B18" s="571"/>
      <c r="C18" s="571"/>
      <c r="D18" s="571"/>
      <c r="E18" s="572"/>
    </row>
    <row r="20" spans="1:5" x14ac:dyDescent="0.2">
      <c r="B20" s="276"/>
    </row>
    <row r="21" spans="1:5" x14ac:dyDescent="0.2">
      <c r="B21" s="276"/>
    </row>
  </sheetData>
  <mergeCells count="11">
    <mergeCell ref="A16:E16"/>
    <mergeCell ref="A17:B17"/>
    <mergeCell ref="A18:E18"/>
    <mergeCell ref="A1:E1"/>
    <mergeCell ref="A2:E2"/>
    <mergeCell ref="A3:E3"/>
    <mergeCell ref="A4:E4"/>
    <mergeCell ref="A5:E5"/>
    <mergeCell ref="A6:A7"/>
    <mergeCell ref="B6:B7"/>
    <mergeCell ref="C6:E6"/>
  </mergeCells>
  <pageMargins left="0.7" right="0.7" top="0.75" bottom="0.75" header="0.3" footer="0.3"/>
  <pageSetup paperSize="9" scale="64" orientation="portrait" horizontalDpi="4294967292"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F267"/>
  <sheetViews>
    <sheetView view="pageBreakPreview" topLeftCell="A232" zoomScale="130" zoomScaleNormal="100" zoomScaleSheetLayoutView="130" workbookViewId="0">
      <selection activeCell="D9" sqref="D9"/>
    </sheetView>
  </sheetViews>
  <sheetFormatPr defaultColWidth="9.140625" defaultRowHeight="15.75" x14ac:dyDescent="0.25"/>
  <cols>
    <col min="1" max="1" width="11.7109375" style="153" customWidth="1"/>
    <col min="2" max="2" width="82.28515625" style="153" customWidth="1"/>
    <col min="3" max="3" width="20" style="153" customWidth="1"/>
    <col min="4" max="4" width="19.42578125" style="153" customWidth="1"/>
    <col min="5" max="5" width="18.5703125" style="153" customWidth="1"/>
    <col min="6" max="6" width="35.140625" style="153" customWidth="1"/>
    <col min="7" max="7" width="20" style="153" customWidth="1"/>
    <col min="8" max="16384" width="9.140625" style="153"/>
  </cols>
  <sheetData>
    <row r="1" spans="1:6" ht="19.5" thickBot="1" x14ac:dyDescent="0.35">
      <c r="A1" s="589" t="str">
        <f>'Note 12'!A1:E1</f>
        <v>Idah Local Government of Kogi State</v>
      </c>
      <c r="B1" s="590"/>
      <c r="C1" s="590"/>
      <c r="D1" s="590"/>
      <c r="E1" s="590"/>
      <c r="F1" s="591"/>
    </row>
    <row r="2" spans="1:6" ht="19.5" thickBot="1" x14ac:dyDescent="0.35">
      <c r="A2" s="589" t="str">
        <f>'Note 12'!A2:E2</f>
        <v>Financial Statements for the Year Ended 31 December, 2021</v>
      </c>
      <c r="B2" s="590"/>
      <c r="C2" s="590"/>
      <c r="D2" s="590"/>
      <c r="E2" s="590"/>
      <c r="F2" s="591"/>
    </row>
    <row r="3" spans="1:6" ht="19.5" thickBot="1" x14ac:dyDescent="0.35">
      <c r="A3" s="589" t="s">
        <v>423</v>
      </c>
      <c r="B3" s="590"/>
      <c r="C3" s="590"/>
      <c r="D3" s="590"/>
      <c r="E3" s="590"/>
      <c r="F3" s="591"/>
    </row>
    <row r="4" spans="1:6" ht="19.5" thickBot="1" x14ac:dyDescent="0.35">
      <c r="A4" s="589"/>
      <c r="B4" s="590"/>
      <c r="C4" s="590"/>
      <c r="D4" s="590"/>
      <c r="E4" s="590"/>
      <c r="F4" s="591"/>
    </row>
    <row r="5" spans="1:6" ht="19.5" thickBot="1" x14ac:dyDescent="0.35">
      <c r="A5" s="592" t="s">
        <v>685</v>
      </c>
      <c r="B5" s="593"/>
      <c r="C5" s="593"/>
      <c r="D5" s="593"/>
      <c r="E5" s="593"/>
      <c r="F5" s="594"/>
    </row>
    <row r="6" spans="1:6" ht="19.5" thickBot="1" x14ac:dyDescent="0.35">
      <c r="A6" s="595" t="s">
        <v>542</v>
      </c>
      <c r="B6" s="597" t="s">
        <v>385</v>
      </c>
      <c r="C6" s="589" t="s">
        <v>406</v>
      </c>
      <c r="D6" s="590"/>
      <c r="E6" s="591"/>
      <c r="F6" s="178" t="s">
        <v>406</v>
      </c>
    </row>
    <row r="7" spans="1:6" s="154" customFormat="1" ht="19.5" thickBot="1" x14ac:dyDescent="0.35">
      <c r="A7" s="596"/>
      <c r="B7" s="598"/>
      <c r="C7" s="179" t="s">
        <v>480</v>
      </c>
      <c r="D7" s="180" t="s">
        <v>481</v>
      </c>
      <c r="E7" s="181" t="s">
        <v>482</v>
      </c>
      <c r="F7" s="182" t="s">
        <v>480</v>
      </c>
    </row>
    <row r="8" spans="1:6" x14ac:dyDescent="0.25">
      <c r="A8" s="157">
        <v>12021008</v>
      </c>
      <c r="B8" s="160" t="s">
        <v>5</v>
      </c>
      <c r="C8" s="161">
        <v>0</v>
      </c>
      <c r="D8" s="161">
        <v>0</v>
      </c>
      <c r="E8" s="161">
        <v>0</v>
      </c>
      <c r="F8" s="162">
        <v>861050</v>
      </c>
    </row>
    <row r="9" spans="1:6" x14ac:dyDescent="0.25">
      <c r="A9" s="158">
        <v>12020448</v>
      </c>
      <c r="B9" s="163" t="s">
        <v>6</v>
      </c>
      <c r="C9" s="164">
        <v>1237185</v>
      </c>
      <c r="D9" s="164">
        <v>3439593</v>
      </c>
      <c r="E9" s="164">
        <v>2202408</v>
      </c>
      <c r="F9" s="165">
        <v>1824895</v>
      </c>
    </row>
    <row r="10" spans="1:6" x14ac:dyDescent="0.25">
      <c r="A10" s="158">
        <v>12020451</v>
      </c>
      <c r="B10" s="163" t="s">
        <v>7</v>
      </c>
      <c r="C10" s="164">
        <v>586350</v>
      </c>
      <c r="D10" s="164">
        <v>1322344</v>
      </c>
      <c r="E10" s="164">
        <v>735994</v>
      </c>
      <c r="F10" s="165">
        <v>830900</v>
      </c>
    </row>
    <row r="11" spans="1:6" x14ac:dyDescent="0.25">
      <c r="A11" s="158">
        <v>12020454</v>
      </c>
      <c r="B11" s="163" t="s">
        <v>8</v>
      </c>
      <c r="C11" s="164">
        <v>26000</v>
      </c>
      <c r="D11" s="164">
        <v>34875</v>
      </c>
      <c r="E11" s="164">
        <v>8875</v>
      </c>
      <c r="F11" s="165">
        <v>15000</v>
      </c>
    </row>
    <row r="12" spans="1:6" ht="31.5" x14ac:dyDescent="0.25">
      <c r="A12" s="158">
        <v>12020455</v>
      </c>
      <c r="B12" s="163" t="s">
        <v>9</v>
      </c>
      <c r="C12" s="164">
        <v>657000</v>
      </c>
      <c r="D12" s="164">
        <v>1417088</v>
      </c>
      <c r="E12" s="164">
        <v>760088</v>
      </c>
      <c r="F12" s="165">
        <v>816500</v>
      </c>
    </row>
    <row r="13" spans="1:6" x14ac:dyDescent="0.25">
      <c r="A13" s="158">
        <v>12020708</v>
      </c>
      <c r="B13" s="163" t="s">
        <v>10</v>
      </c>
      <c r="C13" s="164">
        <v>94000</v>
      </c>
      <c r="D13" s="164">
        <v>203670</v>
      </c>
      <c r="E13" s="164">
        <v>109670</v>
      </c>
      <c r="F13" s="165">
        <v>272600</v>
      </c>
    </row>
    <row r="14" spans="1:6" ht="15.75" customHeight="1" x14ac:dyDescent="0.25">
      <c r="A14" s="158">
        <v>12020452</v>
      </c>
      <c r="B14" s="163" t="s">
        <v>11</v>
      </c>
      <c r="C14" s="164">
        <v>192000</v>
      </c>
      <c r="D14" s="164">
        <v>360375</v>
      </c>
      <c r="E14" s="164">
        <v>168375</v>
      </c>
      <c r="F14" s="165">
        <v>384145</v>
      </c>
    </row>
    <row r="15" spans="1:6" x14ac:dyDescent="0.25">
      <c r="A15" s="158">
        <v>12020472</v>
      </c>
      <c r="B15" s="163" t="s">
        <v>12</v>
      </c>
      <c r="C15" s="164">
        <v>745000</v>
      </c>
      <c r="D15" s="164">
        <v>1421000</v>
      </c>
      <c r="E15" s="164">
        <v>676000</v>
      </c>
      <c r="F15" s="165">
        <v>1021370</v>
      </c>
    </row>
    <row r="16" spans="1:6" x14ac:dyDescent="0.25">
      <c r="A16" s="158">
        <v>12020802</v>
      </c>
      <c r="B16" s="163" t="s">
        <v>13</v>
      </c>
      <c r="C16" s="164">
        <v>266900</v>
      </c>
      <c r="D16" s="164">
        <v>320850</v>
      </c>
      <c r="E16" s="164">
        <v>53950</v>
      </c>
      <c r="F16" s="165">
        <v>168000</v>
      </c>
    </row>
    <row r="17" spans="1:6" x14ac:dyDescent="0.25">
      <c r="A17" s="158">
        <v>12020703</v>
      </c>
      <c r="B17" s="163" t="s">
        <v>14</v>
      </c>
      <c r="C17" s="164">
        <v>730000</v>
      </c>
      <c r="D17" s="164">
        <v>3250350</v>
      </c>
      <c r="E17" s="164">
        <v>2520350</v>
      </c>
      <c r="F17" s="165">
        <v>1398000</v>
      </c>
    </row>
    <row r="18" spans="1:6" ht="34.5" customHeight="1" x14ac:dyDescent="0.25">
      <c r="A18" s="158">
        <v>12020721</v>
      </c>
      <c r="B18" s="163" t="s">
        <v>15</v>
      </c>
      <c r="C18" s="164">
        <v>480000</v>
      </c>
      <c r="D18" s="164">
        <v>300000</v>
      </c>
      <c r="E18" s="164">
        <v>-180000</v>
      </c>
      <c r="F18" s="165">
        <v>200000</v>
      </c>
    </row>
    <row r="19" spans="1:6" x14ac:dyDescent="0.25">
      <c r="A19" s="158">
        <v>12020427</v>
      </c>
      <c r="B19" s="163" t="s">
        <v>16</v>
      </c>
      <c r="C19" s="164">
        <v>23735000</v>
      </c>
      <c r="D19" s="164">
        <v>9218625</v>
      </c>
      <c r="E19" s="164">
        <v>-14516375</v>
      </c>
      <c r="F19" s="165">
        <v>3965000</v>
      </c>
    </row>
    <row r="20" spans="1:6" x14ac:dyDescent="0.25">
      <c r="A20" s="158">
        <v>12020611</v>
      </c>
      <c r="B20" s="163" t="s">
        <v>17</v>
      </c>
      <c r="C20" s="164">
        <v>3860550</v>
      </c>
      <c r="D20" s="164">
        <v>10000000</v>
      </c>
      <c r="E20" s="164">
        <v>6139450</v>
      </c>
      <c r="F20" s="165">
        <v>3708690.87</v>
      </c>
    </row>
    <row r="21" spans="1:6" x14ac:dyDescent="0.25">
      <c r="A21" s="158">
        <v>12020421</v>
      </c>
      <c r="B21" s="163" t="s">
        <v>18</v>
      </c>
      <c r="C21" s="164">
        <v>8841000</v>
      </c>
      <c r="D21" s="164">
        <v>4887155</v>
      </c>
      <c r="E21" s="164">
        <v>-3953845</v>
      </c>
      <c r="F21" s="165">
        <v>2477485.4</v>
      </c>
    </row>
    <row r="22" spans="1:6" x14ac:dyDescent="0.25">
      <c r="A22" s="158">
        <v>12021419</v>
      </c>
      <c r="B22" s="163" t="s">
        <v>19</v>
      </c>
      <c r="C22" s="164">
        <v>71505200</v>
      </c>
      <c r="D22" s="164">
        <v>110323455</v>
      </c>
      <c r="E22" s="164">
        <v>38818255</v>
      </c>
      <c r="F22" s="165">
        <v>21502400.010000002</v>
      </c>
    </row>
    <row r="23" spans="1:6" x14ac:dyDescent="0.25">
      <c r="A23" s="158">
        <v>12020408</v>
      </c>
      <c r="B23" s="163" t="s">
        <v>20</v>
      </c>
      <c r="C23" s="164">
        <v>1072850</v>
      </c>
      <c r="D23" s="164">
        <v>2080644</v>
      </c>
      <c r="E23" s="164">
        <v>1007794</v>
      </c>
      <c r="F23" s="165">
        <v>950490</v>
      </c>
    </row>
    <row r="24" spans="1:6" x14ac:dyDescent="0.25">
      <c r="A24" s="158">
        <v>12020407</v>
      </c>
      <c r="B24" s="163" t="s">
        <v>21</v>
      </c>
      <c r="C24" s="164">
        <v>172814379.49000001</v>
      </c>
      <c r="D24" s="164">
        <v>378927072</v>
      </c>
      <c r="E24" s="164">
        <v>206112692.50999999</v>
      </c>
      <c r="F24" s="165">
        <v>269701231.82999998</v>
      </c>
    </row>
    <row r="25" spans="1:6" x14ac:dyDescent="0.25">
      <c r="A25" s="158">
        <v>12020617</v>
      </c>
      <c r="B25" s="163" t="s">
        <v>22</v>
      </c>
      <c r="C25" s="164">
        <v>252950</v>
      </c>
      <c r="D25" s="164">
        <v>2610768</v>
      </c>
      <c r="E25" s="164">
        <v>2357818</v>
      </c>
      <c r="F25" s="165">
        <v>1449200</v>
      </c>
    </row>
    <row r="26" spans="1:6" x14ac:dyDescent="0.25">
      <c r="A26" s="158">
        <v>12020801</v>
      </c>
      <c r="B26" s="163" t="s">
        <v>23</v>
      </c>
      <c r="C26" s="164">
        <v>4729160.17</v>
      </c>
      <c r="D26" s="164">
        <v>0</v>
      </c>
      <c r="E26" s="164">
        <v>-4729160.17</v>
      </c>
      <c r="F26" s="165">
        <v>1761765.96</v>
      </c>
    </row>
    <row r="27" spans="1:6" x14ac:dyDescent="0.25">
      <c r="A27" s="158">
        <v>12020401</v>
      </c>
      <c r="B27" s="163" t="s">
        <v>24</v>
      </c>
      <c r="C27" s="164">
        <v>9967720.3499999996</v>
      </c>
      <c r="D27" s="164">
        <v>11515617</v>
      </c>
      <c r="E27" s="164">
        <v>1547896.65</v>
      </c>
      <c r="F27" s="165">
        <v>8514228.9700000007</v>
      </c>
    </row>
    <row r="28" spans="1:6" x14ac:dyDescent="0.25">
      <c r="A28" s="158">
        <v>12020405</v>
      </c>
      <c r="B28" s="163" t="s">
        <v>25</v>
      </c>
      <c r="C28" s="164">
        <v>894500</v>
      </c>
      <c r="D28" s="164">
        <v>5365800</v>
      </c>
      <c r="E28" s="164">
        <v>4471300</v>
      </c>
      <c r="F28" s="165">
        <v>3117500</v>
      </c>
    </row>
    <row r="29" spans="1:6" x14ac:dyDescent="0.25">
      <c r="A29" s="158">
        <v>12020786</v>
      </c>
      <c r="B29" s="163" t="s">
        <v>26</v>
      </c>
      <c r="C29" s="164">
        <v>408140100</v>
      </c>
      <c r="D29" s="164">
        <v>1243900269</v>
      </c>
      <c r="E29" s="164">
        <v>835760169</v>
      </c>
      <c r="F29" s="165">
        <v>389252500</v>
      </c>
    </row>
    <row r="30" spans="1:6" x14ac:dyDescent="0.25">
      <c r="A30" s="158">
        <v>12021437</v>
      </c>
      <c r="B30" s="163" t="s">
        <v>27</v>
      </c>
      <c r="C30" s="164">
        <v>1108627911.8299999</v>
      </c>
      <c r="D30" s="164">
        <v>992633740</v>
      </c>
      <c r="E30" s="164">
        <v>-115994171.83</v>
      </c>
      <c r="F30" s="165">
        <v>753632253.80999994</v>
      </c>
    </row>
    <row r="31" spans="1:6" x14ac:dyDescent="0.25">
      <c r="A31" s="158">
        <v>12021508</v>
      </c>
      <c r="B31" s="163" t="s">
        <v>28</v>
      </c>
      <c r="C31" s="164">
        <v>0</v>
      </c>
      <c r="D31" s="164">
        <v>157356667</v>
      </c>
      <c r="E31" s="164">
        <v>157356667</v>
      </c>
      <c r="F31" s="165">
        <v>99631843.359999999</v>
      </c>
    </row>
    <row r="32" spans="1:6" x14ac:dyDescent="0.25">
      <c r="A32" s="158">
        <v>12021504</v>
      </c>
      <c r="B32" s="163" t="s">
        <v>29</v>
      </c>
      <c r="C32" s="164">
        <v>10914363.74</v>
      </c>
      <c r="D32" s="164">
        <v>201361673</v>
      </c>
      <c r="E32" s="164">
        <v>190447309.25999999</v>
      </c>
      <c r="F32" s="165">
        <v>142255022.81</v>
      </c>
    </row>
    <row r="33" spans="1:6" x14ac:dyDescent="0.25">
      <c r="A33" s="158">
        <v>12020118</v>
      </c>
      <c r="B33" s="163" t="s">
        <v>30</v>
      </c>
      <c r="C33" s="164">
        <v>4830743</v>
      </c>
      <c r="D33" s="164">
        <v>38581397</v>
      </c>
      <c r="E33" s="164">
        <v>33750654</v>
      </c>
      <c r="F33" s="165">
        <v>21013218.899999999</v>
      </c>
    </row>
    <row r="34" spans="1:6" x14ac:dyDescent="0.25">
      <c r="A34" s="158">
        <v>12020431</v>
      </c>
      <c r="B34" s="163" t="s">
        <v>31</v>
      </c>
      <c r="C34" s="164">
        <v>14786806.699999999</v>
      </c>
      <c r="D34" s="164">
        <v>14992195</v>
      </c>
      <c r="E34" s="164">
        <v>205388.3</v>
      </c>
      <c r="F34" s="165">
        <v>17183611</v>
      </c>
    </row>
    <row r="35" spans="1:6" x14ac:dyDescent="0.25">
      <c r="A35" s="158">
        <v>12020432</v>
      </c>
      <c r="B35" s="163" t="s">
        <v>32</v>
      </c>
      <c r="C35" s="164">
        <v>2454812</v>
      </c>
      <c r="D35" s="164">
        <v>1105073</v>
      </c>
      <c r="E35" s="164">
        <v>-1349739</v>
      </c>
      <c r="F35" s="165">
        <v>817828</v>
      </c>
    </row>
    <row r="36" spans="1:6" x14ac:dyDescent="0.25">
      <c r="A36" s="158">
        <v>12020435</v>
      </c>
      <c r="B36" s="163" t="s">
        <v>33</v>
      </c>
      <c r="C36" s="164">
        <v>15808800</v>
      </c>
      <c r="D36" s="164">
        <v>7229041</v>
      </c>
      <c r="E36" s="164">
        <v>-8579759</v>
      </c>
      <c r="F36" s="165">
        <v>3937265</v>
      </c>
    </row>
    <row r="37" spans="1:6" x14ac:dyDescent="0.25">
      <c r="A37" s="158">
        <v>12020438</v>
      </c>
      <c r="B37" s="163" t="s">
        <v>34</v>
      </c>
      <c r="C37" s="164">
        <v>9876829.6899999995</v>
      </c>
      <c r="D37" s="164">
        <v>12839450</v>
      </c>
      <c r="E37" s="164">
        <v>2962620.31</v>
      </c>
      <c r="F37" s="165">
        <v>13494995</v>
      </c>
    </row>
    <row r="38" spans="1:6" x14ac:dyDescent="0.25">
      <c r="A38" s="158">
        <v>12020484</v>
      </c>
      <c r="B38" s="163" t="s">
        <v>35</v>
      </c>
      <c r="C38" s="164">
        <v>4000</v>
      </c>
      <c r="D38" s="164">
        <v>112181</v>
      </c>
      <c r="E38" s="164">
        <v>108181</v>
      </c>
      <c r="F38" s="165">
        <v>96500</v>
      </c>
    </row>
    <row r="39" spans="1:6" x14ac:dyDescent="0.25">
      <c r="A39" s="158">
        <v>12020485</v>
      </c>
      <c r="B39" s="163" t="s">
        <v>36</v>
      </c>
      <c r="C39" s="164">
        <v>7649750</v>
      </c>
      <c r="D39" s="164">
        <v>10168881</v>
      </c>
      <c r="E39" s="164">
        <v>2519131</v>
      </c>
      <c r="F39" s="165">
        <v>18168660</v>
      </c>
    </row>
    <row r="40" spans="1:6" x14ac:dyDescent="0.25">
      <c r="A40" s="158">
        <v>12020486</v>
      </c>
      <c r="B40" s="163" t="s">
        <v>37</v>
      </c>
      <c r="C40" s="164">
        <v>468250</v>
      </c>
      <c r="D40" s="164">
        <v>139849</v>
      </c>
      <c r="E40" s="164">
        <v>-328401</v>
      </c>
      <c r="F40" s="165">
        <v>298200</v>
      </c>
    </row>
    <row r="41" spans="1:6" x14ac:dyDescent="0.25">
      <c r="A41" s="158">
        <v>12020754</v>
      </c>
      <c r="B41" s="163" t="s">
        <v>38</v>
      </c>
      <c r="C41" s="164">
        <v>281950</v>
      </c>
      <c r="D41" s="164">
        <v>127875</v>
      </c>
      <c r="E41" s="164">
        <v>-154075</v>
      </c>
      <c r="F41" s="165">
        <v>110000</v>
      </c>
    </row>
    <row r="42" spans="1:6" x14ac:dyDescent="0.25">
      <c r="A42" s="158">
        <v>12020760</v>
      </c>
      <c r="B42" s="163" t="s">
        <v>39</v>
      </c>
      <c r="C42" s="164">
        <v>29778202.629999999</v>
      </c>
      <c r="D42" s="164">
        <v>107702058</v>
      </c>
      <c r="E42" s="164">
        <v>77923855.370000005</v>
      </c>
      <c r="F42" s="165">
        <v>58773665</v>
      </c>
    </row>
    <row r="43" spans="1:6" x14ac:dyDescent="0.25">
      <c r="A43" s="158">
        <v>12020738</v>
      </c>
      <c r="B43" s="163" t="s">
        <v>40</v>
      </c>
      <c r="C43" s="164">
        <v>850445</v>
      </c>
      <c r="D43" s="164">
        <v>22279052</v>
      </c>
      <c r="E43" s="164">
        <v>21428607</v>
      </c>
      <c r="F43" s="165">
        <v>10192353.890000001</v>
      </c>
    </row>
    <row r="44" spans="1:6" x14ac:dyDescent="0.25">
      <c r="A44" s="158">
        <v>12020635</v>
      </c>
      <c r="B44" s="163" t="s">
        <v>41</v>
      </c>
      <c r="C44" s="164">
        <v>6971060</v>
      </c>
      <c r="D44" s="164">
        <v>9885769</v>
      </c>
      <c r="E44" s="164">
        <v>2914709</v>
      </c>
      <c r="F44" s="165">
        <v>6040625</v>
      </c>
    </row>
    <row r="45" spans="1:6" x14ac:dyDescent="0.25">
      <c r="A45" s="158">
        <v>12020747</v>
      </c>
      <c r="B45" s="163" t="s">
        <v>42</v>
      </c>
      <c r="C45" s="164">
        <v>0</v>
      </c>
      <c r="D45" s="164">
        <v>44175</v>
      </c>
      <c r="E45" s="164">
        <v>44175</v>
      </c>
      <c r="F45" s="165">
        <v>3166300</v>
      </c>
    </row>
    <row r="46" spans="1:6" x14ac:dyDescent="0.25">
      <c r="A46" s="158">
        <v>12020622</v>
      </c>
      <c r="B46" s="163" t="s">
        <v>43</v>
      </c>
      <c r="C46" s="164">
        <v>1346950</v>
      </c>
      <c r="D46" s="164">
        <v>185626</v>
      </c>
      <c r="E46" s="164">
        <v>-1161324</v>
      </c>
      <c r="F46" s="165">
        <v>200339.31</v>
      </c>
    </row>
    <row r="47" spans="1:6" x14ac:dyDescent="0.25">
      <c r="A47" s="158">
        <v>12020770</v>
      </c>
      <c r="B47" s="163" t="s">
        <v>44</v>
      </c>
      <c r="C47" s="164">
        <v>32473350</v>
      </c>
      <c r="D47" s="164">
        <v>271832753</v>
      </c>
      <c r="E47" s="164">
        <v>239359403</v>
      </c>
      <c r="F47" s="165">
        <v>217194881</v>
      </c>
    </row>
    <row r="48" spans="1:6" x14ac:dyDescent="0.25">
      <c r="A48" s="158">
        <v>12020506</v>
      </c>
      <c r="B48" s="163" t="s">
        <v>45</v>
      </c>
      <c r="C48" s="164">
        <v>18008091.5</v>
      </c>
      <c r="D48" s="164">
        <v>27038006</v>
      </c>
      <c r="E48" s="164">
        <v>9029914.5</v>
      </c>
      <c r="F48" s="165">
        <v>14208571.15</v>
      </c>
    </row>
    <row r="49" spans="1:6" x14ac:dyDescent="0.25">
      <c r="A49" s="158">
        <v>12020740</v>
      </c>
      <c r="B49" s="163" t="s">
        <v>46</v>
      </c>
      <c r="C49" s="164">
        <v>0</v>
      </c>
      <c r="D49" s="164">
        <v>895125</v>
      </c>
      <c r="E49" s="164">
        <v>895125</v>
      </c>
      <c r="F49" s="165">
        <v>385000</v>
      </c>
    </row>
    <row r="50" spans="1:6" x14ac:dyDescent="0.25">
      <c r="A50" s="158">
        <v>12020751</v>
      </c>
      <c r="B50" s="163" t="s">
        <v>47</v>
      </c>
      <c r="C50" s="164">
        <v>6633879.7999999998</v>
      </c>
      <c r="D50" s="164">
        <v>7798143</v>
      </c>
      <c r="E50" s="164">
        <v>1164263.2</v>
      </c>
      <c r="F50" s="165">
        <v>4566540</v>
      </c>
    </row>
    <row r="51" spans="1:6" x14ac:dyDescent="0.25">
      <c r="A51" s="158">
        <v>12020780</v>
      </c>
      <c r="B51" s="163" t="s">
        <v>48</v>
      </c>
      <c r="C51" s="164">
        <v>10419500</v>
      </c>
      <c r="D51" s="164">
        <v>16681701</v>
      </c>
      <c r="E51" s="164">
        <v>6262201</v>
      </c>
      <c r="F51" s="165">
        <v>8883775</v>
      </c>
    </row>
    <row r="52" spans="1:6" x14ac:dyDescent="0.25">
      <c r="A52" s="158">
        <v>12020491</v>
      </c>
      <c r="B52" s="163" t="s">
        <v>49</v>
      </c>
      <c r="C52" s="164">
        <v>5876920</v>
      </c>
      <c r="D52" s="164">
        <v>13039746</v>
      </c>
      <c r="E52" s="164">
        <v>7162826</v>
      </c>
      <c r="F52" s="165">
        <v>6142230</v>
      </c>
    </row>
    <row r="53" spans="1:6" x14ac:dyDescent="0.25">
      <c r="A53" s="158">
        <v>12020493</v>
      </c>
      <c r="B53" s="163" t="s">
        <v>50</v>
      </c>
      <c r="C53" s="164">
        <v>193639877.05000001</v>
      </c>
      <c r="D53" s="164">
        <v>2372729</v>
      </c>
      <c r="E53" s="164">
        <v>-191267148.05000001</v>
      </c>
      <c r="F53" s="165">
        <v>1758585</v>
      </c>
    </row>
    <row r="54" spans="1:6" ht="16.5" thickBot="1" x14ac:dyDescent="0.3">
      <c r="A54" s="166">
        <v>12020620</v>
      </c>
      <c r="B54" s="167" t="s">
        <v>51</v>
      </c>
      <c r="C54" s="168">
        <v>41476370.509999998</v>
      </c>
      <c r="D54" s="168">
        <v>30337327</v>
      </c>
      <c r="E54" s="168">
        <v>-11139043.51</v>
      </c>
      <c r="F54" s="169">
        <v>24799845</v>
      </c>
    </row>
    <row r="55" spans="1:6" ht="16.5" thickBot="1" x14ac:dyDescent="0.3">
      <c r="A55" s="586"/>
      <c r="B55" s="587"/>
      <c r="C55" s="587"/>
      <c r="D55" s="587"/>
      <c r="E55" s="587"/>
      <c r="F55" s="588"/>
    </row>
    <row r="56" spans="1:6" ht="19.5" thickBot="1" x14ac:dyDescent="0.35">
      <c r="A56" s="589" t="s">
        <v>467</v>
      </c>
      <c r="B56" s="590"/>
      <c r="C56" s="590"/>
      <c r="D56" s="590"/>
      <c r="E56" s="590"/>
      <c r="F56" s="591"/>
    </row>
    <row r="57" spans="1:6" ht="19.5" thickBot="1" x14ac:dyDescent="0.35">
      <c r="A57" s="589" t="s">
        <v>413</v>
      </c>
      <c r="B57" s="590"/>
      <c r="C57" s="590"/>
      <c r="D57" s="590"/>
      <c r="E57" s="590"/>
      <c r="F57" s="591"/>
    </row>
    <row r="58" spans="1:6" ht="19.5" thickBot="1" x14ac:dyDescent="0.35">
      <c r="A58" s="589" t="s">
        <v>423</v>
      </c>
      <c r="B58" s="590"/>
      <c r="C58" s="590"/>
      <c r="D58" s="590"/>
      <c r="E58" s="590"/>
      <c r="F58" s="591"/>
    </row>
    <row r="59" spans="1:6" ht="19.5" thickBot="1" x14ac:dyDescent="0.35">
      <c r="A59" s="589"/>
      <c r="B59" s="590"/>
      <c r="C59" s="590"/>
      <c r="D59" s="590"/>
      <c r="E59" s="590"/>
      <c r="F59" s="591"/>
    </row>
    <row r="60" spans="1:6" ht="19.5" thickBot="1" x14ac:dyDescent="0.35">
      <c r="A60" s="592" t="s">
        <v>685</v>
      </c>
      <c r="B60" s="593"/>
      <c r="C60" s="593"/>
      <c r="D60" s="593"/>
      <c r="E60" s="593"/>
      <c r="F60" s="594"/>
    </row>
    <row r="61" spans="1:6" ht="19.5" thickBot="1" x14ac:dyDescent="0.35">
      <c r="A61" s="595" t="s">
        <v>542</v>
      </c>
      <c r="B61" s="597" t="s">
        <v>385</v>
      </c>
      <c r="C61" s="589" t="s">
        <v>405</v>
      </c>
      <c r="D61" s="590"/>
      <c r="E61" s="591"/>
      <c r="F61" s="178" t="s">
        <v>406</v>
      </c>
    </row>
    <row r="62" spans="1:6" ht="19.5" thickBot="1" x14ac:dyDescent="0.35">
      <c r="A62" s="596"/>
      <c r="B62" s="598"/>
      <c r="C62" s="179" t="s">
        <v>480</v>
      </c>
      <c r="D62" s="180" t="s">
        <v>481</v>
      </c>
      <c r="E62" s="181" t="s">
        <v>482</v>
      </c>
      <c r="F62" s="182" t="s">
        <v>480</v>
      </c>
    </row>
    <row r="63" spans="1:6" x14ac:dyDescent="0.25">
      <c r="A63" s="158">
        <v>12020628</v>
      </c>
      <c r="B63" s="163" t="s">
        <v>52</v>
      </c>
      <c r="C63" s="164">
        <v>9999865</v>
      </c>
      <c r="D63" s="164">
        <v>16550362</v>
      </c>
      <c r="E63" s="164">
        <v>6550497</v>
      </c>
      <c r="F63" s="165">
        <v>6997065</v>
      </c>
    </row>
    <row r="64" spans="1:6" x14ac:dyDescent="0.25">
      <c r="A64" s="158">
        <v>12020731</v>
      </c>
      <c r="B64" s="163" t="s">
        <v>53</v>
      </c>
      <c r="C64" s="164">
        <v>2197062.5</v>
      </c>
      <c r="D64" s="164">
        <v>2372729</v>
      </c>
      <c r="E64" s="164">
        <v>175666.5</v>
      </c>
      <c r="F64" s="165">
        <v>2718535</v>
      </c>
    </row>
    <row r="65" spans="1:6" x14ac:dyDescent="0.25">
      <c r="A65" s="158">
        <v>12020494</v>
      </c>
      <c r="B65" s="163" t="s">
        <v>54</v>
      </c>
      <c r="C65" s="164">
        <v>4146075</v>
      </c>
      <c r="D65" s="164">
        <v>11785391</v>
      </c>
      <c r="E65" s="164">
        <v>7639316</v>
      </c>
      <c r="F65" s="165">
        <v>4998290</v>
      </c>
    </row>
    <row r="66" spans="1:6" x14ac:dyDescent="0.25">
      <c r="A66" s="158">
        <v>12020732</v>
      </c>
      <c r="B66" s="163" t="s">
        <v>55</v>
      </c>
      <c r="C66" s="164">
        <v>128300</v>
      </c>
      <c r="D66" s="164">
        <v>238325</v>
      </c>
      <c r="E66" s="164">
        <v>110025</v>
      </c>
      <c r="F66" s="165">
        <v>115300</v>
      </c>
    </row>
    <row r="67" spans="1:6" x14ac:dyDescent="0.25">
      <c r="A67" s="158">
        <v>12020734</v>
      </c>
      <c r="B67" s="163" t="s">
        <v>56</v>
      </c>
      <c r="C67" s="164">
        <v>933700</v>
      </c>
      <c r="D67" s="164">
        <v>4362500</v>
      </c>
      <c r="E67" s="164">
        <v>3428800</v>
      </c>
      <c r="F67" s="165">
        <v>600000</v>
      </c>
    </row>
    <row r="68" spans="1:6" x14ac:dyDescent="0.25">
      <c r="A68" s="158">
        <v>12020735</v>
      </c>
      <c r="B68" s="163" t="s">
        <v>57</v>
      </c>
      <c r="C68" s="164">
        <v>2439885</v>
      </c>
      <c r="D68" s="164">
        <v>2327659</v>
      </c>
      <c r="E68" s="164">
        <v>-112226</v>
      </c>
      <c r="F68" s="165">
        <v>1633130</v>
      </c>
    </row>
    <row r="69" spans="1:6" x14ac:dyDescent="0.25">
      <c r="A69" s="158">
        <v>12020796</v>
      </c>
      <c r="B69" s="163" t="s">
        <v>58</v>
      </c>
      <c r="C69" s="164">
        <v>11418159.859999999</v>
      </c>
      <c r="D69" s="164">
        <v>25731790</v>
      </c>
      <c r="E69" s="164">
        <v>14313630.140000001</v>
      </c>
      <c r="F69" s="165">
        <v>16689945.9</v>
      </c>
    </row>
    <row r="70" spans="1:6" x14ac:dyDescent="0.25">
      <c r="A70" s="158">
        <v>12020106</v>
      </c>
      <c r="B70" s="163" t="s">
        <v>59</v>
      </c>
      <c r="C70" s="164">
        <v>27765</v>
      </c>
      <c r="D70" s="164">
        <v>22088</v>
      </c>
      <c r="E70" s="164">
        <v>-5677</v>
      </c>
      <c r="F70" s="165">
        <v>16500</v>
      </c>
    </row>
    <row r="71" spans="1:6" x14ac:dyDescent="0.25">
      <c r="A71" s="158">
        <v>12020439</v>
      </c>
      <c r="B71" s="163" t="s">
        <v>60</v>
      </c>
      <c r="C71" s="164">
        <v>3209530</v>
      </c>
      <c r="D71" s="164">
        <v>15464040</v>
      </c>
      <c r="E71" s="164">
        <v>12254510</v>
      </c>
      <c r="F71" s="165">
        <v>6750500</v>
      </c>
    </row>
    <row r="72" spans="1:6" x14ac:dyDescent="0.25">
      <c r="A72" s="158">
        <v>12020443</v>
      </c>
      <c r="B72" s="163" t="s">
        <v>61</v>
      </c>
      <c r="C72" s="164">
        <v>550020</v>
      </c>
      <c r="D72" s="164">
        <v>368885</v>
      </c>
      <c r="E72" s="164">
        <v>-181135</v>
      </c>
      <c r="F72" s="165">
        <v>286870</v>
      </c>
    </row>
    <row r="73" spans="1:6" x14ac:dyDescent="0.25">
      <c r="A73" s="158">
        <v>12020444</v>
      </c>
      <c r="B73" s="163" t="s">
        <v>62</v>
      </c>
      <c r="C73" s="164">
        <v>750400</v>
      </c>
      <c r="D73" s="164">
        <v>673504</v>
      </c>
      <c r="E73" s="164">
        <v>-76896</v>
      </c>
      <c r="F73" s="165">
        <v>482270</v>
      </c>
    </row>
    <row r="74" spans="1:6" x14ac:dyDescent="0.25">
      <c r="A74" s="158">
        <v>12020604</v>
      </c>
      <c r="B74" s="163" t="s">
        <v>63</v>
      </c>
      <c r="C74" s="164">
        <v>0</v>
      </c>
      <c r="D74" s="164">
        <v>16973</v>
      </c>
      <c r="E74" s="164">
        <v>16973</v>
      </c>
      <c r="F74" s="165">
        <v>7300</v>
      </c>
    </row>
    <row r="75" spans="1:6" x14ac:dyDescent="0.25">
      <c r="A75" s="158">
        <v>12020605</v>
      </c>
      <c r="B75" s="163" t="s">
        <v>64</v>
      </c>
      <c r="C75" s="164">
        <v>97100</v>
      </c>
      <c r="D75" s="164">
        <v>0</v>
      </c>
      <c r="E75" s="164">
        <v>-97100</v>
      </c>
      <c r="F75" s="165">
        <v>64500</v>
      </c>
    </row>
    <row r="76" spans="1:6" x14ac:dyDescent="0.25">
      <c r="A76" s="158">
        <v>12020716</v>
      </c>
      <c r="B76" s="163" t="s">
        <v>65</v>
      </c>
      <c r="C76" s="164">
        <v>4000</v>
      </c>
      <c r="D76" s="164">
        <v>22088</v>
      </c>
      <c r="E76" s="164">
        <v>18088</v>
      </c>
      <c r="F76" s="165">
        <v>12500</v>
      </c>
    </row>
    <row r="77" spans="1:6" x14ac:dyDescent="0.25">
      <c r="A77" s="158">
        <v>12020762</v>
      </c>
      <c r="B77" s="163" t="s">
        <v>66</v>
      </c>
      <c r="C77" s="164">
        <v>11030642.5</v>
      </c>
      <c r="D77" s="164">
        <v>1666037</v>
      </c>
      <c r="E77" s="164">
        <v>-9364605.5</v>
      </c>
      <c r="F77" s="165">
        <v>716575</v>
      </c>
    </row>
    <row r="78" spans="1:6" ht="31.5" x14ac:dyDescent="0.25">
      <c r="A78" s="158">
        <v>12021404</v>
      </c>
      <c r="B78" s="163" t="s">
        <v>67</v>
      </c>
      <c r="C78" s="164">
        <v>785000</v>
      </c>
      <c r="D78" s="164">
        <v>2263969</v>
      </c>
      <c r="E78" s="164">
        <v>1478969</v>
      </c>
      <c r="F78" s="165">
        <v>1289250</v>
      </c>
    </row>
    <row r="79" spans="1:6" ht="31.5" x14ac:dyDescent="0.25">
      <c r="A79" s="158">
        <v>12021405</v>
      </c>
      <c r="B79" s="163" t="s">
        <v>68</v>
      </c>
      <c r="C79" s="164">
        <v>5000</v>
      </c>
      <c r="D79" s="164">
        <v>81375</v>
      </c>
      <c r="E79" s="164">
        <v>76375</v>
      </c>
      <c r="F79" s="165">
        <v>65000</v>
      </c>
    </row>
    <row r="80" spans="1:6" x14ac:dyDescent="0.25">
      <c r="A80" s="158">
        <v>12020623</v>
      </c>
      <c r="B80" s="163" t="s">
        <v>69</v>
      </c>
      <c r="C80" s="164">
        <v>775000</v>
      </c>
      <c r="D80" s="164">
        <v>5983388</v>
      </c>
      <c r="E80" s="164">
        <v>5208388</v>
      </c>
      <c r="F80" s="165">
        <v>3504554.99</v>
      </c>
    </row>
    <row r="81" spans="1:6" x14ac:dyDescent="0.25">
      <c r="A81" s="158">
        <v>12020459</v>
      </c>
      <c r="B81" s="163" t="s">
        <v>70</v>
      </c>
      <c r="C81" s="164">
        <v>70407528.640000001</v>
      </c>
      <c r="D81" s="164">
        <v>100306900</v>
      </c>
      <c r="E81" s="164">
        <v>29899371.359999999</v>
      </c>
      <c r="F81" s="165">
        <v>54732605.990000002</v>
      </c>
    </row>
    <row r="82" spans="1:6" x14ac:dyDescent="0.25">
      <c r="A82" s="158">
        <v>12020460</v>
      </c>
      <c r="B82" s="163" t="s">
        <v>71</v>
      </c>
      <c r="C82" s="164">
        <v>620000</v>
      </c>
      <c r="D82" s="164">
        <v>2586708</v>
      </c>
      <c r="E82" s="164">
        <v>1966708</v>
      </c>
      <c r="F82" s="165">
        <v>1228562.5</v>
      </c>
    </row>
    <row r="83" spans="1:6" x14ac:dyDescent="0.25">
      <c r="A83" s="158">
        <v>12020723</v>
      </c>
      <c r="B83" s="163" t="s">
        <v>72</v>
      </c>
      <c r="C83" s="164">
        <v>32909414.539999999</v>
      </c>
      <c r="D83" s="164">
        <v>106350533</v>
      </c>
      <c r="E83" s="164">
        <v>73441118.459999993</v>
      </c>
      <c r="F83" s="165">
        <v>29566678.48</v>
      </c>
    </row>
    <row r="84" spans="1:6" x14ac:dyDescent="0.25">
      <c r="A84" s="158">
        <v>12020430</v>
      </c>
      <c r="B84" s="163" t="s">
        <v>73</v>
      </c>
      <c r="C84" s="164">
        <v>52670</v>
      </c>
      <c r="D84" s="164">
        <v>75772</v>
      </c>
      <c r="E84" s="164">
        <v>23102</v>
      </c>
      <c r="F84" s="165">
        <v>42490</v>
      </c>
    </row>
    <row r="85" spans="1:6" x14ac:dyDescent="0.25">
      <c r="A85" s="158">
        <v>12020461</v>
      </c>
      <c r="B85" s="163" t="s">
        <v>74</v>
      </c>
      <c r="C85" s="164">
        <v>38600</v>
      </c>
      <c r="D85" s="164">
        <v>84281</v>
      </c>
      <c r="E85" s="164">
        <v>45681</v>
      </c>
      <c r="F85" s="165">
        <v>46050</v>
      </c>
    </row>
    <row r="86" spans="1:6" x14ac:dyDescent="0.25">
      <c r="A86" s="158">
        <v>12020440</v>
      </c>
      <c r="B86" s="163" t="s">
        <v>75</v>
      </c>
      <c r="C86" s="164">
        <v>1878500</v>
      </c>
      <c r="D86" s="164">
        <v>1767000</v>
      </c>
      <c r="E86" s="164">
        <v>-111500</v>
      </c>
      <c r="F86" s="165">
        <v>820000</v>
      </c>
    </row>
    <row r="87" spans="1:6" x14ac:dyDescent="0.25">
      <c r="A87" s="158">
        <v>12020468</v>
      </c>
      <c r="B87" s="163" t="s">
        <v>76</v>
      </c>
      <c r="C87" s="164">
        <v>675000</v>
      </c>
      <c r="D87" s="164">
        <v>2042048</v>
      </c>
      <c r="E87" s="164">
        <v>1367048</v>
      </c>
      <c r="F87" s="165">
        <v>1133300</v>
      </c>
    </row>
    <row r="88" spans="1:6" x14ac:dyDescent="0.25">
      <c r="A88" s="158">
        <v>12020469</v>
      </c>
      <c r="B88" s="163" t="s">
        <v>77</v>
      </c>
      <c r="C88" s="164">
        <v>3660000</v>
      </c>
      <c r="D88" s="164">
        <v>2999250</v>
      </c>
      <c r="E88" s="164">
        <v>-660750</v>
      </c>
      <c r="F88" s="165">
        <v>1455000</v>
      </c>
    </row>
    <row r="89" spans="1:6" x14ac:dyDescent="0.25">
      <c r="A89" s="158">
        <v>12020422</v>
      </c>
      <c r="B89" s="163" t="s">
        <v>78</v>
      </c>
      <c r="C89" s="164">
        <v>2780382.3</v>
      </c>
      <c r="D89" s="164">
        <v>12094253</v>
      </c>
      <c r="E89" s="164">
        <v>9313870.6999999993</v>
      </c>
      <c r="F89" s="165">
        <v>6411725.6200000001</v>
      </c>
    </row>
    <row r="90" spans="1:6" x14ac:dyDescent="0.25">
      <c r="A90" s="158">
        <v>12020423</v>
      </c>
      <c r="B90" s="163" t="s">
        <v>79</v>
      </c>
      <c r="C90" s="164">
        <v>947714.17</v>
      </c>
      <c r="D90" s="164">
        <v>2964252</v>
      </c>
      <c r="E90" s="164">
        <v>2016537.83</v>
      </c>
      <c r="F90" s="165">
        <v>1671737.37</v>
      </c>
    </row>
    <row r="91" spans="1:6" x14ac:dyDescent="0.25">
      <c r="A91" s="158">
        <v>12020503</v>
      </c>
      <c r="B91" s="163" t="s">
        <v>80</v>
      </c>
      <c r="C91" s="164">
        <v>4328294.12</v>
      </c>
      <c r="D91" s="164">
        <v>8198294</v>
      </c>
      <c r="E91" s="164">
        <v>3869999.88</v>
      </c>
      <c r="F91" s="165">
        <v>4660530.68</v>
      </c>
    </row>
    <row r="92" spans="1:6" x14ac:dyDescent="0.25">
      <c r="A92" s="158">
        <v>12020414</v>
      </c>
      <c r="B92" s="163" t="s">
        <v>81</v>
      </c>
      <c r="C92" s="164">
        <v>305000</v>
      </c>
      <c r="D92" s="164">
        <v>604500</v>
      </c>
      <c r="E92" s="164">
        <v>299500</v>
      </c>
      <c r="F92" s="165">
        <v>297000</v>
      </c>
    </row>
    <row r="93" spans="1:6" x14ac:dyDescent="0.25">
      <c r="A93" s="158">
        <v>12020416</v>
      </c>
      <c r="B93" s="163" t="s">
        <v>82</v>
      </c>
      <c r="C93" s="164">
        <v>5578000</v>
      </c>
      <c r="D93" s="164">
        <v>4280095</v>
      </c>
      <c r="E93" s="164">
        <v>-1297905</v>
      </c>
      <c r="F93" s="165">
        <v>2974901.22</v>
      </c>
    </row>
    <row r="94" spans="1:6" x14ac:dyDescent="0.25">
      <c r="A94" s="158">
        <v>12020742</v>
      </c>
      <c r="B94" s="163" t="s">
        <v>83</v>
      </c>
      <c r="C94" s="164">
        <v>8625835</v>
      </c>
      <c r="D94" s="164">
        <v>13021540</v>
      </c>
      <c r="E94" s="164">
        <v>4395705</v>
      </c>
      <c r="F94" s="165">
        <v>6706464.8799999999</v>
      </c>
    </row>
    <row r="95" spans="1:6" x14ac:dyDescent="0.25">
      <c r="A95" s="158">
        <v>12020417</v>
      </c>
      <c r="B95" s="163" t="s">
        <v>84</v>
      </c>
      <c r="C95" s="164">
        <v>180825549.12</v>
      </c>
      <c r="D95" s="164">
        <v>200000000</v>
      </c>
      <c r="E95" s="164">
        <v>19174450.879999999</v>
      </c>
      <c r="F95" s="165">
        <v>297384570.66000003</v>
      </c>
    </row>
    <row r="96" spans="1:6" x14ac:dyDescent="0.25">
      <c r="A96" s="158">
        <v>12020418</v>
      </c>
      <c r="B96" s="163" t="s">
        <v>85</v>
      </c>
      <c r="C96" s="164">
        <v>12539970.15</v>
      </c>
      <c r="D96" s="164">
        <v>1483350</v>
      </c>
      <c r="E96" s="164">
        <v>-11056620.15</v>
      </c>
      <c r="F96" s="165">
        <v>920492</v>
      </c>
    </row>
    <row r="97" spans="1:6" x14ac:dyDescent="0.25">
      <c r="A97" s="158">
        <v>12020482</v>
      </c>
      <c r="B97" s="163" t="s">
        <v>86</v>
      </c>
      <c r="C97" s="164">
        <v>1585000</v>
      </c>
      <c r="D97" s="164">
        <v>3065513</v>
      </c>
      <c r="E97" s="164">
        <v>1480513</v>
      </c>
      <c r="F97" s="165">
        <v>1653500</v>
      </c>
    </row>
    <row r="98" spans="1:6" x14ac:dyDescent="0.25">
      <c r="A98" s="158">
        <v>12020781</v>
      </c>
      <c r="B98" s="163" t="s">
        <v>87</v>
      </c>
      <c r="C98" s="164">
        <v>11374361</v>
      </c>
      <c r="D98" s="164">
        <v>692420</v>
      </c>
      <c r="E98" s="164">
        <v>-10681941</v>
      </c>
      <c r="F98" s="165">
        <v>5602975</v>
      </c>
    </row>
    <row r="99" spans="1:6" x14ac:dyDescent="0.25">
      <c r="A99" s="158">
        <v>12020797</v>
      </c>
      <c r="B99" s="163" t="s">
        <v>88</v>
      </c>
      <c r="C99" s="164">
        <v>41272209</v>
      </c>
      <c r="D99" s="164">
        <v>35948685</v>
      </c>
      <c r="E99" s="164">
        <v>-5323524</v>
      </c>
      <c r="F99" s="165">
        <v>63222350</v>
      </c>
    </row>
    <row r="100" spans="1:6" x14ac:dyDescent="0.25">
      <c r="A100" s="158">
        <v>12020457</v>
      </c>
      <c r="B100" s="163" t="s">
        <v>89</v>
      </c>
      <c r="C100" s="164">
        <v>12000</v>
      </c>
      <c r="D100" s="164">
        <v>200000</v>
      </c>
      <c r="E100" s="164">
        <v>188000</v>
      </c>
      <c r="F100" s="165">
        <v>24300</v>
      </c>
    </row>
    <row r="101" spans="1:6" x14ac:dyDescent="0.25">
      <c r="A101" s="158">
        <v>12020412</v>
      </c>
      <c r="B101" s="163" t="s">
        <v>90</v>
      </c>
      <c r="C101" s="164">
        <v>1640698</v>
      </c>
      <c r="D101" s="164">
        <v>2677855</v>
      </c>
      <c r="E101" s="164">
        <v>1037157</v>
      </c>
      <c r="F101" s="165">
        <v>1320370.71</v>
      </c>
    </row>
    <row r="102" spans="1:6" x14ac:dyDescent="0.25">
      <c r="A102" s="158">
        <v>12020415</v>
      </c>
      <c r="B102" s="163" t="s">
        <v>91</v>
      </c>
      <c r="C102" s="164">
        <v>2363900</v>
      </c>
      <c r="D102" s="164">
        <v>2843475</v>
      </c>
      <c r="E102" s="164">
        <v>479575</v>
      </c>
      <c r="F102" s="165">
        <v>2129500</v>
      </c>
    </row>
    <row r="103" spans="1:6" x14ac:dyDescent="0.25">
      <c r="A103" s="158">
        <v>12020788</v>
      </c>
      <c r="B103" s="163" t="s">
        <v>92</v>
      </c>
      <c r="C103" s="164">
        <v>3596289</v>
      </c>
      <c r="D103" s="164">
        <v>4581831</v>
      </c>
      <c r="E103" s="164">
        <v>985542</v>
      </c>
      <c r="F103" s="165">
        <v>2608144</v>
      </c>
    </row>
    <row r="104" spans="1:6" x14ac:dyDescent="0.25">
      <c r="A104" s="158">
        <v>12020107</v>
      </c>
      <c r="B104" s="163" t="s">
        <v>93</v>
      </c>
      <c r="C104" s="164">
        <v>83500</v>
      </c>
      <c r="D104" s="164">
        <v>34875</v>
      </c>
      <c r="E104" s="164">
        <v>-48625</v>
      </c>
      <c r="F104" s="165">
        <v>43500</v>
      </c>
    </row>
    <row r="105" spans="1:6" x14ac:dyDescent="0.25">
      <c r="A105" s="158">
        <v>12020603</v>
      </c>
      <c r="B105" s="163" t="s">
        <v>94</v>
      </c>
      <c r="C105" s="164">
        <v>70402.5</v>
      </c>
      <c r="D105" s="164">
        <v>699581</v>
      </c>
      <c r="E105" s="164">
        <v>629178.5</v>
      </c>
      <c r="F105" s="165">
        <v>472555</v>
      </c>
    </row>
    <row r="106" spans="1:6" x14ac:dyDescent="0.25">
      <c r="A106" s="158">
        <v>12020713</v>
      </c>
      <c r="B106" s="163" t="s">
        <v>95</v>
      </c>
      <c r="C106" s="164">
        <v>0</v>
      </c>
      <c r="D106" s="164">
        <v>11625</v>
      </c>
      <c r="E106" s="164">
        <v>11625</v>
      </c>
      <c r="F106" s="165">
        <v>5000</v>
      </c>
    </row>
    <row r="107" spans="1:6" ht="16.5" thickBot="1" x14ac:dyDescent="0.3">
      <c r="A107" s="166">
        <v>12020718</v>
      </c>
      <c r="B107" s="167" t="s">
        <v>96</v>
      </c>
      <c r="C107" s="168">
        <v>5634000</v>
      </c>
      <c r="D107" s="168">
        <v>3138750</v>
      </c>
      <c r="E107" s="168">
        <v>-2495250</v>
      </c>
      <c r="F107" s="169">
        <v>1733363.8</v>
      </c>
    </row>
    <row r="108" spans="1:6" ht="16.5" thickBot="1" x14ac:dyDescent="0.3">
      <c r="A108" s="583"/>
      <c r="B108" s="584"/>
      <c r="C108" s="584"/>
      <c r="D108" s="584"/>
      <c r="E108" s="584"/>
      <c r="F108" s="585"/>
    </row>
    <row r="109" spans="1:6" ht="19.5" thickBot="1" x14ac:dyDescent="0.35">
      <c r="A109" s="589" t="s">
        <v>467</v>
      </c>
      <c r="B109" s="590"/>
      <c r="C109" s="590"/>
      <c r="D109" s="590"/>
      <c r="E109" s="590"/>
      <c r="F109" s="591"/>
    </row>
    <row r="110" spans="1:6" ht="19.5" thickBot="1" x14ac:dyDescent="0.35">
      <c r="A110" s="589" t="s">
        <v>413</v>
      </c>
      <c r="B110" s="590"/>
      <c r="C110" s="590"/>
      <c r="D110" s="590"/>
      <c r="E110" s="590"/>
      <c r="F110" s="591"/>
    </row>
    <row r="111" spans="1:6" ht="19.5" thickBot="1" x14ac:dyDescent="0.35">
      <c r="A111" s="589" t="s">
        <v>423</v>
      </c>
      <c r="B111" s="590"/>
      <c r="C111" s="590"/>
      <c r="D111" s="590"/>
      <c r="E111" s="590"/>
      <c r="F111" s="591"/>
    </row>
    <row r="112" spans="1:6" ht="19.5" thickBot="1" x14ac:dyDescent="0.35">
      <c r="A112" s="589"/>
      <c r="B112" s="590"/>
      <c r="C112" s="590"/>
      <c r="D112" s="590"/>
      <c r="E112" s="590"/>
      <c r="F112" s="591"/>
    </row>
    <row r="113" spans="1:6" ht="19.5" thickBot="1" x14ac:dyDescent="0.35">
      <c r="A113" s="592" t="s">
        <v>685</v>
      </c>
      <c r="B113" s="593"/>
      <c r="C113" s="593"/>
      <c r="D113" s="593"/>
      <c r="E113" s="593"/>
      <c r="F113" s="594"/>
    </row>
    <row r="114" spans="1:6" ht="19.5" thickBot="1" x14ac:dyDescent="0.35">
      <c r="A114" s="595" t="s">
        <v>542</v>
      </c>
      <c r="B114" s="597" t="s">
        <v>385</v>
      </c>
      <c r="C114" s="589" t="s">
        <v>405</v>
      </c>
      <c r="D114" s="590"/>
      <c r="E114" s="591"/>
      <c r="F114" s="178" t="s">
        <v>406</v>
      </c>
    </row>
    <row r="115" spans="1:6" ht="19.5" thickBot="1" x14ac:dyDescent="0.35">
      <c r="A115" s="596"/>
      <c r="B115" s="598"/>
      <c r="C115" s="179" t="s">
        <v>480</v>
      </c>
      <c r="D115" s="180" t="s">
        <v>481</v>
      </c>
      <c r="E115" s="181" t="s">
        <v>482</v>
      </c>
      <c r="F115" s="182" t="s">
        <v>480</v>
      </c>
    </row>
    <row r="116" spans="1:6" x14ac:dyDescent="0.25">
      <c r="A116" s="170">
        <v>12020425</v>
      </c>
      <c r="B116" s="163" t="s">
        <v>97</v>
      </c>
      <c r="C116" s="164">
        <v>814496</v>
      </c>
      <c r="D116" s="164">
        <v>471208</v>
      </c>
      <c r="E116" s="164">
        <v>-343288</v>
      </c>
      <c r="F116" s="165">
        <v>399970</v>
      </c>
    </row>
    <row r="117" spans="1:6" x14ac:dyDescent="0.25">
      <c r="A117" s="158">
        <v>12020775</v>
      </c>
      <c r="B117" s="163" t="s">
        <v>98</v>
      </c>
      <c r="C117" s="164">
        <v>140000</v>
      </c>
      <c r="D117" s="164">
        <v>186000</v>
      </c>
      <c r="E117" s="164">
        <v>46000</v>
      </c>
      <c r="F117" s="165">
        <v>80000</v>
      </c>
    </row>
    <row r="118" spans="1:6" x14ac:dyDescent="0.25">
      <c r="A118" s="158">
        <v>12020776</v>
      </c>
      <c r="B118" s="163" t="s">
        <v>99</v>
      </c>
      <c r="C118" s="164">
        <v>8001100</v>
      </c>
      <c r="D118" s="164">
        <v>508352415</v>
      </c>
      <c r="E118" s="164">
        <v>500351315</v>
      </c>
      <c r="F118" s="165">
        <v>308475355</v>
      </c>
    </row>
    <row r="119" spans="1:6" x14ac:dyDescent="0.25">
      <c r="A119" s="158">
        <v>12020752</v>
      </c>
      <c r="B119" s="163" t="s">
        <v>100</v>
      </c>
      <c r="C119" s="164">
        <v>98413906.200000003</v>
      </c>
      <c r="D119" s="164">
        <v>264893407</v>
      </c>
      <c r="E119" s="164">
        <v>166479500.80000001</v>
      </c>
      <c r="F119" s="165">
        <v>162307748.12</v>
      </c>
    </row>
    <row r="120" spans="1:6" x14ac:dyDescent="0.25">
      <c r="A120" s="158">
        <v>12021408</v>
      </c>
      <c r="B120" s="163" t="s">
        <v>101</v>
      </c>
      <c r="C120" s="164">
        <v>0</v>
      </c>
      <c r="D120" s="164">
        <v>787826</v>
      </c>
      <c r="E120" s="164">
        <v>787826</v>
      </c>
      <c r="F120" s="165">
        <v>338850</v>
      </c>
    </row>
    <row r="121" spans="1:6" x14ac:dyDescent="0.25">
      <c r="A121" s="158">
        <v>12021410</v>
      </c>
      <c r="B121" s="163" t="s">
        <v>102</v>
      </c>
      <c r="C121" s="164">
        <v>0</v>
      </c>
      <c r="D121" s="164">
        <v>0</v>
      </c>
      <c r="E121" s="164">
        <v>0</v>
      </c>
      <c r="F121" s="165">
        <v>209797.08</v>
      </c>
    </row>
    <row r="122" spans="1:6" x14ac:dyDescent="0.25">
      <c r="A122" s="158">
        <v>12020409</v>
      </c>
      <c r="B122" s="163" t="s">
        <v>103</v>
      </c>
      <c r="C122" s="164">
        <v>1472977141.3499999</v>
      </c>
      <c r="D122" s="164">
        <v>1818653092</v>
      </c>
      <c r="E122" s="164">
        <v>345675950.64999998</v>
      </c>
      <c r="F122" s="165">
        <v>865259198.26999998</v>
      </c>
    </row>
    <row r="123" spans="1:6" x14ac:dyDescent="0.25">
      <c r="A123" s="158">
        <v>12020764</v>
      </c>
      <c r="B123" s="163" t="s">
        <v>104</v>
      </c>
      <c r="C123" s="164">
        <v>47500</v>
      </c>
      <c r="D123" s="164">
        <v>200000</v>
      </c>
      <c r="E123" s="164">
        <v>152500</v>
      </c>
      <c r="F123" s="165">
        <v>294500</v>
      </c>
    </row>
    <row r="124" spans="1:6" x14ac:dyDescent="0.25">
      <c r="A124" s="158">
        <v>12020121</v>
      </c>
      <c r="B124" s="163" t="s">
        <v>105</v>
      </c>
      <c r="C124" s="164">
        <v>0</v>
      </c>
      <c r="D124" s="164">
        <v>150000</v>
      </c>
      <c r="E124" s="164">
        <v>150000</v>
      </c>
      <c r="F124" s="165">
        <v>15000</v>
      </c>
    </row>
    <row r="125" spans="1:6" x14ac:dyDescent="0.25">
      <c r="A125" s="158">
        <v>12020102</v>
      </c>
      <c r="B125" s="163" t="s">
        <v>106</v>
      </c>
      <c r="C125" s="164">
        <v>28650000</v>
      </c>
      <c r="D125" s="164">
        <v>31742876</v>
      </c>
      <c r="E125" s="164">
        <v>3092876</v>
      </c>
      <c r="F125" s="165">
        <v>21525404.32</v>
      </c>
    </row>
    <row r="126" spans="1:6" x14ac:dyDescent="0.25">
      <c r="A126" s="158">
        <v>12020103</v>
      </c>
      <c r="B126" s="163" t="s">
        <v>107</v>
      </c>
      <c r="C126" s="164">
        <v>4573350</v>
      </c>
      <c r="D126" s="164">
        <v>10147500</v>
      </c>
      <c r="E126" s="164">
        <v>5574150</v>
      </c>
      <c r="F126" s="165">
        <v>5470950</v>
      </c>
    </row>
    <row r="127" spans="1:6" x14ac:dyDescent="0.25">
      <c r="A127" s="158">
        <v>12020114</v>
      </c>
      <c r="B127" s="163" t="s">
        <v>108</v>
      </c>
      <c r="C127" s="164">
        <v>54742050</v>
      </c>
      <c r="D127" s="164">
        <v>47785691</v>
      </c>
      <c r="E127" s="164">
        <v>-6956359</v>
      </c>
      <c r="F127" s="165">
        <v>40466100</v>
      </c>
    </row>
    <row r="128" spans="1:6" x14ac:dyDescent="0.25">
      <c r="A128" s="158">
        <v>12020402</v>
      </c>
      <c r="B128" s="163" t="s">
        <v>109</v>
      </c>
      <c r="C128" s="164">
        <v>24822300</v>
      </c>
      <c r="D128" s="164">
        <v>65985000</v>
      </c>
      <c r="E128" s="164">
        <v>41162700</v>
      </c>
      <c r="F128" s="165">
        <v>32200000</v>
      </c>
    </row>
    <row r="129" spans="1:6" x14ac:dyDescent="0.25">
      <c r="A129" s="158">
        <v>12020403</v>
      </c>
      <c r="B129" s="163" t="s">
        <v>110</v>
      </c>
      <c r="C129" s="164">
        <v>31690000</v>
      </c>
      <c r="D129" s="164">
        <v>35500496</v>
      </c>
      <c r="E129" s="164">
        <v>3810496</v>
      </c>
      <c r="F129" s="165">
        <v>26343634.649999999</v>
      </c>
    </row>
    <row r="130" spans="1:6" x14ac:dyDescent="0.25">
      <c r="A130" s="158">
        <v>12020404</v>
      </c>
      <c r="B130" s="163" t="s">
        <v>111</v>
      </c>
      <c r="C130" s="164">
        <v>33697790.939999998</v>
      </c>
      <c r="D130" s="164">
        <v>21433871</v>
      </c>
      <c r="E130" s="164">
        <v>-12263919.939999999</v>
      </c>
      <c r="F130" s="165">
        <v>12840150</v>
      </c>
    </row>
    <row r="131" spans="1:6" x14ac:dyDescent="0.25">
      <c r="A131" s="158">
        <v>12021507</v>
      </c>
      <c r="B131" s="163" t="s">
        <v>112</v>
      </c>
      <c r="C131" s="164">
        <v>13354000</v>
      </c>
      <c r="D131" s="164">
        <v>63973800</v>
      </c>
      <c r="E131" s="164">
        <v>50619800</v>
      </c>
      <c r="F131" s="165">
        <v>33048000</v>
      </c>
    </row>
    <row r="132" spans="1:6" x14ac:dyDescent="0.25">
      <c r="A132" s="158">
        <v>12020433</v>
      </c>
      <c r="B132" s="163" t="s">
        <v>113</v>
      </c>
      <c r="C132" s="164">
        <v>2211899</v>
      </c>
      <c r="D132" s="164">
        <v>458097</v>
      </c>
      <c r="E132" s="164">
        <v>-1753802</v>
      </c>
      <c r="F132" s="165">
        <v>587031</v>
      </c>
    </row>
    <row r="133" spans="1:6" x14ac:dyDescent="0.25">
      <c r="A133" s="158">
        <v>12020501</v>
      </c>
      <c r="B133" s="163" t="s">
        <v>114</v>
      </c>
      <c r="C133" s="164">
        <v>605240</v>
      </c>
      <c r="D133" s="164">
        <v>8091</v>
      </c>
      <c r="E133" s="164">
        <v>-597149</v>
      </c>
      <c r="F133" s="165">
        <v>3480</v>
      </c>
    </row>
    <row r="134" spans="1:6" x14ac:dyDescent="0.25">
      <c r="A134" s="158">
        <v>12020107</v>
      </c>
      <c r="B134" s="163" t="s">
        <v>115</v>
      </c>
      <c r="C134" s="164">
        <v>39013858.710000001</v>
      </c>
      <c r="D134" s="164">
        <v>0</v>
      </c>
      <c r="E134" s="164">
        <v>-39013858.710000001</v>
      </c>
      <c r="F134" s="165">
        <v>31492677.390000001</v>
      </c>
    </row>
    <row r="135" spans="1:6" x14ac:dyDescent="0.25">
      <c r="A135" s="158">
        <v>12020437</v>
      </c>
      <c r="B135" s="163" t="s">
        <v>116</v>
      </c>
      <c r="C135" s="164">
        <v>42000</v>
      </c>
      <c r="D135" s="164">
        <v>279000</v>
      </c>
      <c r="E135" s="164">
        <v>237000</v>
      </c>
      <c r="F135" s="165">
        <v>120000</v>
      </c>
    </row>
    <row r="136" spans="1:6" x14ac:dyDescent="0.25">
      <c r="A136" s="158">
        <v>12020465</v>
      </c>
      <c r="B136" s="163" t="s">
        <v>117</v>
      </c>
      <c r="C136" s="164">
        <v>212660.76</v>
      </c>
      <c r="D136" s="164">
        <v>1685625</v>
      </c>
      <c r="E136" s="164">
        <v>1472964.24</v>
      </c>
      <c r="F136" s="165">
        <v>729000</v>
      </c>
    </row>
    <row r="137" spans="1:6" x14ac:dyDescent="0.25">
      <c r="A137" s="158">
        <v>12020602</v>
      </c>
      <c r="B137" s="163" t="s">
        <v>118</v>
      </c>
      <c r="C137" s="164">
        <v>0</v>
      </c>
      <c r="D137" s="164">
        <v>8951</v>
      </c>
      <c r="E137" s="164">
        <v>8951</v>
      </c>
      <c r="F137" s="165">
        <v>3850</v>
      </c>
    </row>
    <row r="138" spans="1:6" x14ac:dyDescent="0.25">
      <c r="A138" s="158">
        <v>12020712</v>
      </c>
      <c r="B138" s="163" t="s">
        <v>119</v>
      </c>
      <c r="C138" s="164">
        <v>0</v>
      </c>
      <c r="D138" s="164">
        <v>1860</v>
      </c>
      <c r="E138" s="164">
        <v>1860</v>
      </c>
      <c r="F138" s="165">
        <v>4300</v>
      </c>
    </row>
    <row r="139" spans="1:6" x14ac:dyDescent="0.25">
      <c r="A139" s="158">
        <v>12020750</v>
      </c>
      <c r="B139" s="163" t="s">
        <v>120</v>
      </c>
      <c r="C139" s="164">
        <v>536000</v>
      </c>
      <c r="D139" s="164">
        <v>803288</v>
      </c>
      <c r="E139" s="164">
        <v>267288</v>
      </c>
      <c r="F139" s="165">
        <v>375500</v>
      </c>
    </row>
    <row r="140" spans="1:6" x14ac:dyDescent="0.25">
      <c r="A140" s="158">
        <v>12021403</v>
      </c>
      <c r="B140" s="163" t="s">
        <v>121</v>
      </c>
      <c r="C140" s="164">
        <v>450000</v>
      </c>
      <c r="D140" s="164">
        <v>81375</v>
      </c>
      <c r="E140" s="164">
        <v>-368625</v>
      </c>
      <c r="F140" s="165">
        <v>35000</v>
      </c>
    </row>
    <row r="141" spans="1:6" x14ac:dyDescent="0.25">
      <c r="A141" s="158">
        <v>12020644</v>
      </c>
      <c r="B141" s="163" t="s">
        <v>122</v>
      </c>
      <c r="C141" s="164">
        <v>28000</v>
      </c>
      <c r="D141" s="164">
        <v>57550</v>
      </c>
      <c r="E141" s="164">
        <v>29550</v>
      </c>
      <c r="F141" s="165">
        <v>14000</v>
      </c>
    </row>
    <row r="142" spans="1:6" x14ac:dyDescent="0.25">
      <c r="A142" s="158">
        <v>12020755</v>
      </c>
      <c r="B142" s="163" t="s">
        <v>123</v>
      </c>
      <c r="C142" s="164">
        <v>15672165.26</v>
      </c>
      <c r="D142" s="164">
        <v>10000000</v>
      </c>
      <c r="E142" s="164">
        <v>-5672165.2599999998</v>
      </c>
      <c r="F142" s="165">
        <v>9255500</v>
      </c>
    </row>
    <row r="143" spans="1:6" x14ac:dyDescent="0.25">
      <c r="A143" s="158">
        <v>12021443</v>
      </c>
      <c r="B143" s="163" t="s">
        <v>124</v>
      </c>
      <c r="C143" s="164">
        <v>0</v>
      </c>
      <c r="D143" s="164">
        <v>534750</v>
      </c>
      <c r="E143" s="164">
        <v>534750</v>
      </c>
      <c r="F143" s="165">
        <v>230000</v>
      </c>
    </row>
    <row r="144" spans="1:6" x14ac:dyDescent="0.25">
      <c r="A144" s="158">
        <v>12020759</v>
      </c>
      <c r="B144" s="163" t="s">
        <v>125</v>
      </c>
      <c r="C144" s="164">
        <v>35770500</v>
      </c>
      <c r="D144" s="164">
        <v>18600</v>
      </c>
      <c r="E144" s="164">
        <v>-35751900</v>
      </c>
      <c r="F144" s="165">
        <v>8000</v>
      </c>
    </row>
    <row r="145" spans="1:6" x14ac:dyDescent="0.25">
      <c r="A145" s="158">
        <v>12020720</v>
      </c>
      <c r="B145" s="163" t="s">
        <v>126</v>
      </c>
      <c r="C145" s="164">
        <v>0</v>
      </c>
      <c r="D145" s="164">
        <v>395250</v>
      </c>
      <c r="E145" s="164">
        <v>395250</v>
      </c>
      <c r="F145" s="165">
        <v>170000</v>
      </c>
    </row>
    <row r="146" spans="1:6" x14ac:dyDescent="0.25">
      <c r="A146" s="158">
        <v>12020753</v>
      </c>
      <c r="B146" s="163" t="s">
        <v>127</v>
      </c>
      <c r="C146" s="164">
        <v>2459276</v>
      </c>
      <c r="D146" s="164">
        <v>1168794</v>
      </c>
      <c r="E146" s="164">
        <v>-1290482</v>
      </c>
      <c r="F146" s="165">
        <v>1527785</v>
      </c>
    </row>
    <row r="147" spans="1:6" x14ac:dyDescent="0.25">
      <c r="A147" s="158">
        <v>12020119</v>
      </c>
      <c r="B147" s="163" t="s">
        <v>128</v>
      </c>
      <c r="C147" s="164">
        <v>716500</v>
      </c>
      <c r="D147" s="164">
        <v>1206675</v>
      </c>
      <c r="E147" s="164">
        <v>490175</v>
      </c>
      <c r="F147" s="165">
        <v>777000</v>
      </c>
    </row>
    <row r="148" spans="1:6" x14ac:dyDescent="0.25">
      <c r="A148" s="158">
        <v>12020487</v>
      </c>
      <c r="B148" s="163" t="s">
        <v>129</v>
      </c>
      <c r="C148" s="164">
        <v>121400</v>
      </c>
      <c r="D148" s="164">
        <v>50802</v>
      </c>
      <c r="E148" s="164">
        <v>-70598</v>
      </c>
      <c r="F148" s="165">
        <v>155600</v>
      </c>
    </row>
    <row r="149" spans="1:6" x14ac:dyDescent="0.25">
      <c r="A149" s="158">
        <v>12020116</v>
      </c>
      <c r="B149" s="163" t="s">
        <v>130</v>
      </c>
      <c r="C149" s="164">
        <v>287500</v>
      </c>
      <c r="D149" s="164">
        <v>510338</v>
      </c>
      <c r="E149" s="164">
        <v>222838</v>
      </c>
      <c r="F149" s="165">
        <v>247000</v>
      </c>
    </row>
    <row r="150" spans="1:6" x14ac:dyDescent="0.25">
      <c r="A150" s="158">
        <v>12020761</v>
      </c>
      <c r="B150" s="163" t="s">
        <v>131</v>
      </c>
      <c r="C150" s="164">
        <v>992800</v>
      </c>
      <c r="D150" s="164">
        <v>1632150</v>
      </c>
      <c r="E150" s="164">
        <v>639350</v>
      </c>
      <c r="F150" s="165">
        <v>702000</v>
      </c>
    </row>
    <row r="151" spans="1:6" ht="20.25" customHeight="1" x14ac:dyDescent="0.25">
      <c r="A151" s="158">
        <v>12020453</v>
      </c>
      <c r="B151" s="163" t="s">
        <v>132</v>
      </c>
      <c r="C151" s="164">
        <v>6000</v>
      </c>
      <c r="D151" s="164">
        <v>32666</v>
      </c>
      <c r="E151" s="164">
        <v>26666</v>
      </c>
      <c r="F151" s="165">
        <v>57385</v>
      </c>
    </row>
    <row r="152" spans="1:6" x14ac:dyDescent="0.25">
      <c r="A152" s="158">
        <v>12021424</v>
      </c>
      <c r="B152" s="163" t="s">
        <v>133</v>
      </c>
      <c r="C152" s="164">
        <v>34400</v>
      </c>
      <c r="D152" s="164">
        <v>19274</v>
      </c>
      <c r="E152" s="164">
        <v>-15126</v>
      </c>
      <c r="F152" s="165">
        <v>584490</v>
      </c>
    </row>
    <row r="153" spans="1:6" x14ac:dyDescent="0.25">
      <c r="A153" s="158">
        <v>12020707</v>
      </c>
      <c r="B153" s="163" t="s">
        <v>134</v>
      </c>
      <c r="C153" s="164">
        <v>1170200</v>
      </c>
      <c r="D153" s="164">
        <v>188325</v>
      </c>
      <c r="E153" s="164">
        <v>-981875</v>
      </c>
      <c r="F153" s="165">
        <v>219050</v>
      </c>
    </row>
    <row r="154" spans="1:6" ht="30" customHeight="1" x14ac:dyDescent="0.25">
      <c r="A154" s="158">
        <v>12020458</v>
      </c>
      <c r="B154" s="163" t="s">
        <v>135</v>
      </c>
      <c r="C154" s="164">
        <v>0</v>
      </c>
      <c r="D154" s="164">
        <v>13950</v>
      </c>
      <c r="E154" s="164">
        <v>13950</v>
      </c>
      <c r="F154" s="165">
        <v>7500</v>
      </c>
    </row>
    <row r="155" spans="1:6" x14ac:dyDescent="0.25">
      <c r="A155" s="158">
        <v>12021414</v>
      </c>
      <c r="B155" s="163" t="s">
        <v>136</v>
      </c>
      <c r="C155" s="164">
        <v>500000</v>
      </c>
      <c r="D155" s="164">
        <v>2500000</v>
      </c>
      <c r="E155" s="164">
        <v>2000000</v>
      </c>
      <c r="F155" s="165">
        <v>335000</v>
      </c>
    </row>
    <row r="156" spans="1:6" x14ac:dyDescent="0.25">
      <c r="A156" s="158">
        <v>12020413</v>
      </c>
      <c r="B156" s="163" t="s">
        <v>137</v>
      </c>
      <c r="C156" s="164">
        <v>1350000</v>
      </c>
      <c r="D156" s="164">
        <v>81375</v>
      </c>
      <c r="E156" s="164">
        <v>-1268625</v>
      </c>
      <c r="F156" s="165">
        <v>35000</v>
      </c>
    </row>
    <row r="157" spans="1:6" x14ac:dyDescent="0.25">
      <c r="A157" s="158">
        <v>12020428</v>
      </c>
      <c r="B157" s="163" t="s">
        <v>138</v>
      </c>
      <c r="C157" s="164">
        <v>0</v>
      </c>
      <c r="D157" s="164">
        <v>140512</v>
      </c>
      <c r="E157" s="164">
        <v>140512</v>
      </c>
      <c r="F157" s="165">
        <v>60435</v>
      </c>
    </row>
    <row r="158" spans="1:6" x14ac:dyDescent="0.25">
      <c r="A158" s="158">
        <v>12020648</v>
      </c>
      <c r="B158" s="163" t="s">
        <v>139</v>
      </c>
      <c r="C158" s="164">
        <v>13232372.66</v>
      </c>
      <c r="D158" s="164">
        <v>3904719</v>
      </c>
      <c r="E158" s="164">
        <v>-9327653.6600000001</v>
      </c>
      <c r="F158" s="165">
        <v>969928.06</v>
      </c>
    </row>
    <row r="159" spans="1:6" ht="16.5" thickBot="1" x14ac:dyDescent="0.3">
      <c r="A159" s="166">
        <v>12021415</v>
      </c>
      <c r="B159" s="167" t="s">
        <v>140</v>
      </c>
      <c r="C159" s="168">
        <v>695054.15</v>
      </c>
      <c r="D159" s="168">
        <v>205763</v>
      </c>
      <c r="E159" s="168">
        <v>-489291.15</v>
      </c>
      <c r="F159" s="169">
        <v>129310</v>
      </c>
    </row>
    <row r="160" spans="1:6" ht="16.5" thickBot="1" x14ac:dyDescent="0.3">
      <c r="A160" s="583"/>
      <c r="B160" s="584"/>
      <c r="C160" s="584"/>
      <c r="D160" s="584"/>
      <c r="E160" s="584"/>
      <c r="F160" s="585"/>
    </row>
    <row r="161" spans="1:6" ht="19.5" thickBot="1" x14ac:dyDescent="0.35">
      <c r="A161" s="589" t="s">
        <v>467</v>
      </c>
      <c r="B161" s="590"/>
      <c r="C161" s="590"/>
      <c r="D161" s="590"/>
      <c r="E161" s="590"/>
      <c r="F161" s="591"/>
    </row>
    <row r="162" spans="1:6" ht="19.5" thickBot="1" x14ac:dyDescent="0.35">
      <c r="A162" s="589" t="s">
        <v>413</v>
      </c>
      <c r="B162" s="590"/>
      <c r="C162" s="590"/>
      <c r="D162" s="590"/>
      <c r="E162" s="590"/>
      <c r="F162" s="591"/>
    </row>
    <row r="163" spans="1:6" ht="19.5" thickBot="1" x14ac:dyDescent="0.35">
      <c r="A163" s="589" t="s">
        <v>423</v>
      </c>
      <c r="B163" s="590"/>
      <c r="C163" s="590"/>
      <c r="D163" s="590"/>
      <c r="E163" s="590"/>
      <c r="F163" s="591"/>
    </row>
    <row r="164" spans="1:6" ht="19.5" thickBot="1" x14ac:dyDescent="0.35">
      <c r="A164" s="589"/>
      <c r="B164" s="590"/>
      <c r="C164" s="590"/>
      <c r="D164" s="590"/>
      <c r="E164" s="590"/>
      <c r="F164" s="591"/>
    </row>
    <row r="165" spans="1:6" ht="19.5" thickBot="1" x14ac:dyDescent="0.35">
      <c r="A165" s="592" t="s">
        <v>685</v>
      </c>
      <c r="B165" s="593"/>
      <c r="C165" s="593"/>
      <c r="D165" s="593"/>
      <c r="E165" s="593"/>
      <c r="F165" s="594"/>
    </row>
    <row r="166" spans="1:6" ht="30" customHeight="1" thickBot="1" x14ac:dyDescent="0.35">
      <c r="A166" s="595" t="s">
        <v>542</v>
      </c>
      <c r="B166" s="597" t="s">
        <v>385</v>
      </c>
      <c r="C166" s="589" t="s">
        <v>405</v>
      </c>
      <c r="D166" s="590"/>
      <c r="E166" s="591"/>
      <c r="F166" s="178" t="s">
        <v>406</v>
      </c>
    </row>
    <row r="167" spans="1:6" ht="19.5" thickBot="1" x14ac:dyDescent="0.35">
      <c r="A167" s="596"/>
      <c r="B167" s="598"/>
      <c r="C167" s="179" t="s">
        <v>480</v>
      </c>
      <c r="D167" s="180" t="s">
        <v>481</v>
      </c>
      <c r="E167" s="181" t="s">
        <v>482</v>
      </c>
      <c r="F167" s="182" t="s">
        <v>480</v>
      </c>
    </row>
    <row r="168" spans="1:6" ht="19.5" customHeight="1" x14ac:dyDescent="0.25">
      <c r="A168" s="170">
        <v>12020772</v>
      </c>
      <c r="B168" s="163" t="s">
        <v>141</v>
      </c>
      <c r="C168" s="164">
        <v>389500</v>
      </c>
      <c r="D168" s="164">
        <v>939300</v>
      </c>
      <c r="E168" s="164">
        <v>549800</v>
      </c>
      <c r="F168" s="165">
        <v>475000</v>
      </c>
    </row>
    <row r="169" spans="1:6" x14ac:dyDescent="0.25">
      <c r="A169" s="158">
        <v>12020475</v>
      </c>
      <c r="B169" s="163" t="s">
        <v>142</v>
      </c>
      <c r="C169" s="164">
        <v>400315</v>
      </c>
      <c r="D169" s="164">
        <v>10000000</v>
      </c>
      <c r="E169" s="164">
        <v>9599685</v>
      </c>
      <c r="F169" s="165">
        <v>6643926.5099999998</v>
      </c>
    </row>
    <row r="170" spans="1:6" x14ac:dyDescent="0.25">
      <c r="A170" s="158">
        <v>12020636</v>
      </c>
      <c r="B170" s="163" t="s">
        <v>143</v>
      </c>
      <c r="C170" s="164">
        <v>34000</v>
      </c>
      <c r="D170" s="164">
        <v>51150</v>
      </c>
      <c r="E170" s="164">
        <v>17150</v>
      </c>
      <c r="F170" s="165">
        <v>230000</v>
      </c>
    </row>
    <row r="171" spans="1:6" ht="21.75" customHeight="1" x14ac:dyDescent="0.25">
      <c r="A171" s="158">
        <v>12020441</v>
      </c>
      <c r="B171" s="163" t="s">
        <v>144</v>
      </c>
      <c r="C171" s="164">
        <v>7000</v>
      </c>
      <c r="D171" s="164">
        <v>10000</v>
      </c>
      <c r="E171" s="164">
        <v>3000</v>
      </c>
      <c r="F171" s="165">
        <v>2000</v>
      </c>
    </row>
    <row r="172" spans="1:6" x14ac:dyDescent="0.25">
      <c r="A172" s="158">
        <v>12020424</v>
      </c>
      <c r="B172" s="163" t="s">
        <v>145</v>
      </c>
      <c r="C172" s="164">
        <v>831875</v>
      </c>
      <c r="D172" s="164">
        <v>209250</v>
      </c>
      <c r="E172" s="164">
        <v>-622625</v>
      </c>
      <c r="F172" s="165">
        <v>150000</v>
      </c>
    </row>
    <row r="173" spans="1:6" ht="21.75" customHeight="1" x14ac:dyDescent="0.25">
      <c r="A173" s="158">
        <v>12020709</v>
      </c>
      <c r="B173" s="163" t="s">
        <v>146</v>
      </c>
      <c r="C173" s="164">
        <v>185050</v>
      </c>
      <c r="D173" s="164">
        <v>230175</v>
      </c>
      <c r="E173" s="164">
        <v>45125</v>
      </c>
      <c r="F173" s="165">
        <v>410000</v>
      </c>
    </row>
    <row r="174" spans="1:6" x14ac:dyDescent="0.25">
      <c r="A174" s="158">
        <v>12020609</v>
      </c>
      <c r="B174" s="163" t="s">
        <v>147</v>
      </c>
      <c r="C174" s="164">
        <v>0</v>
      </c>
      <c r="D174" s="164">
        <v>232500</v>
      </c>
      <c r="E174" s="164">
        <v>232500</v>
      </c>
      <c r="F174" s="165">
        <v>141000</v>
      </c>
    </row>
    <row r="175" spans="1:6" x14ac:dyDescent="0.25">
      <c r="A175" s="158">
        <v>12020490</v>
      </c>
      <c r="B175" s="163" t="s">
        <v>148</v>
      </c>
      <c r="C175" s="164">
        <v>0</v>
      </c>
      <c r="D175" s="164">
        <v>465000</v>
      </c>
      <c r="E175" s="164">
        <v>465000</v>
      </c>
      <c r="F175" s="165">
        <v>295600</v>
      </c>
    </row>
    <row r="176" spans="1:6" x14ac:dyDescent="0.25">
      <c r="A176" s="158">
        <v>12020115</v>
      </c>
      <c r="B176" s="163" t="s">
        <v>149</v>
      </c>
      <c r="C176" s="164">
        <v>60000</v>
      </c>
      <c r="D176" s="164">
        <v>83700</v>
      </c>
      <c r="E176" s="164">
        <v>23700</v>
      </c>
      <c r="F176" s="165">
        <v>104900</v>
      </c>
    </row>
    <row r="177" spans="1:6" x14ac:dyDescent="0.25">
      <c r="A177" s="158">
        <v>12021104</v>
      </c>
      <c r="B177" s="163" t="s">
        <v>150</v>
      </c>
      <c r="C177" s="164">
        <v>22600</v>
      </c>
      <c r="D177" s="164">
        <v>200000</v>
      </c>
      <c r="E177" s="164">
        <v>177400</v>
      </c>
      <c r="F177" s="165">
        <v>86600</v>
      </c>
    </row>
    <row r="178" spans="1:6" x14ac:dyDescent="0.25">
      <c r="A178" s="158">
        <v>12020769</v>
      </c>
      <c r="B178" s="163" t="s">
        <v>151</v>
      </c>
      <c r="C178" s="164">
        <v>34000</v>
      </c>
      <c r="D178" s="164">
        <v>530100</v>
      </c>
      <c r="E178" s="164">
        <v>496100</v>
      </c>
      <c r="F178" s="165">
        <v>1408398.98</v>
      </c>
    </row>
    <row r="179" spans="1:6" x14ac:dyDescent="0.25">
      <c r="A179" s="158">
        <v>12020631</v>
      </c>
      <c r="B179" s="163" t="s">
        <v>152</v>
      </c>
      <c r="C179" s="164">
        <v>0</v>
      </c>
      <c r="D179" s="164">
        <v>71145</v>
      </c>
      <c r="E179" s="164">
        <v>71145</v>
      </c>
      <c r="F179" s="165">
        <v>30600</v>
      </c>
    </row>
    <row r="180" spans="1:6" x14ac:dyDescent="0.25">
      <c r="A180" s="158">
        <v>12020436</v>
      </c>
      <c r="B180" s="163" t="s">
        <v>153</v>
      </c>
      <c r="C180" s="164">
        <v>45000</v>
      </c>
      <c r="D180" s="164">
        <v>75563</v>
      </c>
      <c r="E180" s="164">
        <v>30563</v>
      </c>
      <c r="F180" s="165">
        <v>32500</v>
      </c>
    </row>
    <row r="181" spans="1:6" x14ac:dyDescent="0.25">
      <c r="A181" s="158">
        <v>12020719</v>
      </c>
      <c r="B181" s="163" t="s">
        <v>154</v>
      </c>
      <c r="C181" s="164">
        <v>15000</v>
      </c>
      <c r="D181" s="164">
        <v>34875</v>
      </c>
      <c r="E181" s="164">
        <v>19875</v>
      </c>
      <c r="F181" s="165">
        <v>15000</v>
      </c>
    </row>
    <row r="182" spans="1:6" x14ac:dyDescent="0.25">
      <c r="A182" s="158">
        <v>12021418</v>
      </c>
      <c r="B182" s="163" t="s">
        <v>486</v>
      </c>
      <c r="C182" s="164">
        <v>0</v>
      </c>
      <c r="D182" s="164">
        <v>0</v>
      </c>
      <c r="E182" s="164">
        <v>0</v>
      </c>
      <c r="F182" s="165">
        <v>74010000</v>
      </c>
    </row>
    <row r="183" spans="1:6" x14ac:dyDescent="0.25">
      <c r="A183" s="158">
        <v>12020117</v>
      </c>
      <c r="B183" s="163" t="s">
        <v>155</v>
      </c>
      <c r="C183" s="164">
        <v>60000</v>
      </c>
      <c r="D183" s="164">
        <v>0</v>
      </c>
      <c r="E183" s="164">
        <v>-60000</v>
      </c>
      <c r="F183" s="165">
        <v>30000</v>
      </c>
    </row>
    <row r="184" spans="1:6" x14ac:dyDescent="0.25">
      <c r="A184" s="158">
        <v>12020606</v>
      </c>
      <c r="B184" s="163" t="s">
        <v>156</v>
      </c>
      <c r="C184" s="164">
        <v>0</v>
      </c>
      <c r="D184" s="164">
        <v>0</v>
      </c>
      <c r="E184" s="164">
        <v>0</v>
      </c>
      <c r="F184" s="165">
        <v>5470000</v>
      </c>
    </row>
    <row r="185" spans="1:6" x14ac:dyDescent="0.25">
      <c r="A185" s="158">
        <v>12020474</v>
      </c>
      <c r="B185" s="163" t="s">
        <v>157</v>
      </c>
      <c r="C185" s="164">
        <v>25000</v>
      </c>
      <c r="D185" s="164">
        <v>149962</v>
      </c>
      <c r="E185" s="164">
        <v>124962</v>
      </c>
      <c r="F185" s="165">
        <v>64500</v>
      </c>
    </row>
    <row r="186" spans="1:6" x14ac:dyDescent="0.25">
      <c r="A186" s="158">
        <v>12021439</v>
      </c>
      <c r="B186" s="163" t="s">
        <v>158</v>
      </c>
      <c r="C186" s="164">
        <v>30370350</v>
      </c>
      <c r="D186" s="164">
        <v>14189650</v>
      </c>
      <c r="E186" s="164">
        <v>-16180700</v>
      </c>
      <c r="F186" s="165">
        <v>2488750</v>
      </c>
    </row>
    <row r="187" spans="1:6" x14ac:dyDescent="0.25">
      <c r="A187" s="158">
        <v>12021407</v>
      </c>
      <c r="B187" s="163" t="s">
        <v>159</v>
      </c>
      <c r="C187" s="164">
        <v>40000</v>
      </c>
      <c r="D187" s="164">
        <v>55800</v>
      </c>
      <c r="E187" s="164">
        <v>15800</v>
      </c>
      <c r="F187" s="165">
        <v>48000</v>
      </c>
    </row>
    <row r="188" spans="1:6" x14ac:dyDescent="0.25">
      <c r="A188" s="158">
        <v>12020808</v>
      </c>
      <c r="B188" s="163" t="s">
        <v>160</v>
      </c>
      <c r="C188" s="164">
        <v>230500</v>
      </c>
      <c r="D188" s="164">
        <v>0</v>
      </c>
      <c r="E188" s="164">
        <v>-230500</v>
      </c>
      <c r="F188" s="165">
        <v>45000</v>
      </c>
    </row>
    <row r="189" spans="1:6" x14ac:dyDescent="0.25">
      <c r="A189" s="158">
        <v>12020489</v>
      </c>
      <c r="B189" s="163" t="s">
        <v>161</v>
      </c>
      <c r="C189" s="164">
        <v>733784.16</v>
      </c>
      <c r="D189" s="164">
        <v>142813</v>
      </c>
      <c r="E189" s="164">
        <v>-590971.16</v>
      </c>
      <c r="F189" s="165">
        <v>286125</v>
      </c>
    </row>
    <row r="190" spans="1:6" x14ac:dyDescent="0.25">
      <c r="A190" s="158">
        <v>12020736</v>
      </c>
      <c r="B190" s="163" t="s">
        <v>162</v>
      </c>
      <c r="C190" s="164">
        <v>16816392.5</v>
      </c>
      <c r="D190" s="164">
        <v>16397900</v>
      </c>
      <c r="E190" s="164">
        <v>-418492.5</v>
      </c>
      <c r="F190" s="165">
        <v>13782625</v>
      </c>
    </row>
    <row r="191" spans="1:6" x14ac:dyDescent="0.25">
      <c r="A191" s="158">
        <v>12020627</v>
      </c>
      <c r="B191" s="163" t="s">
        <v>163</v>
      </c>
      <c r="C191" s="164">
        <v>0</v>
      </c>
      <c r="D191" s="164">
        <v>22088</v>
      </c>
      <c r="E191" s="164">
        <v>22088</v>
      </c>
      <c r="F191" s="165">
        <v>9500</v>
      </c>
    </row>
    <row r="192" spans="1:6" x14ac:dyDescent="0.25">
      <c r="A192" s="158">
        <v>12020449</v>
      </c>
      <c r="B192" s="163" t="s">
        <v>164</v>
      </c>
      <c r="C192" s="164">
        <v>2319500</v>
      </c>
      <c r="D192" s="164">
        <v>281907</v>
      </c>
      <c r="E192" s="164">
        <v>-2037593</v>
      </c>
      <c r="F192" s="165">
        <v>315625</v>
      </c>
    </row>
    <row r="193" spans="1:6" x14ac:dyDescent="0.25">
      <c r="A193" s="158">
        <v>12020406</v>
      </c>
      <c r="B193" s="163" t="s">
        <v>165</v>
      </c>
      <c r="C193" s="164">
        <v>2223000</v>
      </c>
      <c r="D193" s="164">
        <v>3293363</v>
      </c>
      <c r="E193" s="164">
        <v>1070363</v>
      </c>
      <c r="F193" s="165">
        <v>495195</v>
      </c>
    </row>
    <row r="194" spans="1:6" x14ac:dyDescent="0.25">
      <c r="A194" s="158">
        <v>12020749</v>
      </c>
      <c r="B194" s="163" t="s">
        <v>166</v>
      </c>
      <c r="C194" s="164">
        <v>15218300</v>
      </c>
      <c r="D194" s="164">
        <v>343868</v>
      </c>
      <c r="E194" s="164">
        <v>-14874432</v>
      </c>
      <c r="F194" s="165">
        <v>147900</v>
      </c>
    </row>
    <row r="195" spans="1:6" x14ac:dyDescent="0.25">
      <c r="A195" s="158">
        <v>12020607</v>
      </c>
      <c r="B195" s="163" t="s">
        <v>167</v>
      </c>
      <c r="C195" s="164">
        <v>30000</v>
      </c>
      <c r="D195" s="164">
        <v>24870060</v>
      </c>
      <c r="E195" s="164">
        <v>24840060</v>
      </c>
      <c r="F195" s="165">
        <v>10704485</v>
      </c>
    </row>
    <row r="196" spans="1:6" x14ac:dyDescent="0.25">
      <c r="A196" s="158">
        <v>12021413</v>
      </c>
      <c r="B196" s="163" t="s">
        <v>168</v>
      </c>
      <c r="C196" s="164">
        <v>1517000</v>
      </c>
      <c r="D196" s="164">
        <v>651930</v>
      </c>
      <c r="E196" s="164">
        <v>-865070</v>
      </c>
      <c r="F196" s="165">
        <v>375400</v>
      </c>
    </row>
    <row r="197" spans="1:6" x14ac:dyDescent="0.25">
      <c r="A197" s="158">
        <v>12020411</v>
      </c>
      <c r="B197" s="163" t="s">
        <v>169</v>
      </c>
      <c r="C197" s="164">
        <v>1895</v>
      </c>
      <c r="D197" s="164">
        <v>3917</v>
      </c>
      <c r="E197" s="164">
        <v>2022</v>
      </c>
      <c r="F197" s="165">
        <v>1685</v>
      </c>
    </row>
    <row r="198" spans="1:6" x14ac:dyDescent="0.25">
      <c r="A198" s="158">
        <v>12021517</v>
      </c>
      <c r="B198" s="163" t="s">
        <v>170</v>
      </c>
      <c r="C198" s="164">
        <v>4462474.5199999996</v>
      </c>
      <c r="D198" s="164">
        <v>2786042</v>
      </c>
      <c r="E198" s="164">
        <v>-1676432.52</v>
      </c>
      <c r="F198" s="165">
        <v>2171657.62</v>
      </c>
    </row>
    <row r="199" spans="1:6" x14ac:dyDescent="0.25">
      <c r="A199" s="158">
        <v>12021409</v>
      </c>
      <c r="B199" s="163" t="s">
        <v>171</v>
      </c>
      <c r="C199" s="164">
        <v>2500</v>
      </c>
      <c r="D199" s="164">
        <v>4650</v>
      </c>
      <c r="E199" s="164">
        <v>2150</v>
      </c>
      <c r="F199" s="165">
        <v>3000</v>
      </c>
    </row>
    <row r="200" spans="1:6" x14ac:dyDescent="0.25">
      <c r="A200" s="158">
        <v>12020495</v>
      </c>
      <c r="B200" s="163" t="s">
        <v>172</v>
      </c>
      <c r="C200" s="164">
        <v>8000</v>
      </c>
      <c r="D200" s="164">
        <v>172980</v>
      </c>
      <c r="E200" s="164">
        <v>164980</v>
      </c>
      <c r="F200" s="165">
        <v>284400</v>
      </c>
    </row>
    <row r="201" spans="1:6" x14ac:dyDescent="0.25">
      <c r="A201" s="158">
        <v>12020488</v>
      </c>
      <c r="B201" s="163" t="s">
        <v>173</v>
      </c>
      <c r="C201" s="164">
        <v>262500</v>
      </c>
      <c r="D201" s="164">
        <v>0</v>
      </c>
      <c r="E201" s="164">
        <v>-262500</v>
      </c>
      <c r="F201" s="165">
        <v>112500</v>
      </c>
    </row>
    <row r="202" spans="1:6" x14ac:dyDescent="0.25">
      <c r="A202" s="158">
        <v>12020109</v>
      </c>
      <c r="B202" s="163" t="s">
        <v>174</v>
      </c>
      <c r="C202" s="164">
        <v>50000</v>
      </c>
      <c r="D202" s="164">
        <v>46267</v>
      </c>
      <c r="E202" s="164">
        <v>-3733</v>
      </c>
      <c r="F202" s="165">
        <v>139900</v>
      </c>
    </row>
    <row r="203" spans="1:6" x14ac:dyDescent="0.25">
      <c r="A203" s="158">
        <v>12020505</v>
      </c>
      <c r="B203" s="163" t="s">
        <v>175</v>
      </c>
      <c r="C203" s="164">
        <v>59000</v>
      </c>
      <c r="D203" s="164">
        <v>0</v>
      </c>
      <c r="E203" s="164">
        <v>-59000</v>
      </c>
      <c r="F203" s="165">
        <v>8000</v>
      </c>
    </row>
    <row r="204" spans="1:6" x14ac:dyDescent="0.25">
      <c r="A204" s="158">
        <v>12021411</v>
      </c>
      <c r="B204" s="163" t="s">
        <v>176</v>
      </c>
      <c r="C204" s="164">
        <v>0</v>
      </c>
      <c r="D204" s="164">
        <v>0</v>
      </c>
      <c r="E204" s="164">
        <v>0</v>
      </c>
      <c r="F204" s="165">
        <v>2413998.6</v>
      </c>
    </row>
    <row r="205" spans="1:6" x14ac:dyDescent="0.25">
      <c r="A205" s="158">
        <v>12020737</v>
      </c>
      <c r="B205" s="163" t="s">
        <v>177</v>
      </c>
      <c r="C205" s="164">
        <v>1751250</v>
      </c>
      <c r="D205" s="164">
        <v>3539690</v>
      </c>
      <c r="E205" s="164">
        <v>1788440</v>
      </c>
      <c r="F205" s="165">
        <v>1028700</v>
      </c>
    </row>
    <row r="206" spans="1:6" x14ac:dyDescent="0.25">
      <c r="A206" s="158">
        <v>12021515</v>
      </c>
      <c r="B206" s="163" t="s">
        <v>178</v>
      </c>
      <c r="C206" s="164">
        <v>118805</v>
      </c>
      <c r="D206" s="164">
        <v>244590</v>
      </c>
      <c r="E206" s="164">
        <v>125785</v>
      </c>
      <c r="F206" s="165">
        <v>125200</v>
      </c>
    </row>
    <row r="207" spans="1:6" x14ac:dyDescent="0.25">
      <c r="A207" s="158">
        <v>12020419</v>
      </c>
      <c r="B207" s="163" t="s">
        <v>179</v>
      </c>
      <c r="C207" s="164">
        <v>589000</v>
      </c>
      <c r="D207" s="164">
        <v>988555</v>
      </c>
      <c r="E207" s="164">
        <v>399555</v>
      </c>
      <c r="F207" s="165">
        <v>968185</v>
      </c>
    </row>
    <row r="208" spans="1:6" x14ac:dyDescent="0.25">
      <c r="A208" s="158">
        <v>12021525</v>
      </c>
      <c r="B208" s="163" t="s">
        <v>180</v>
      </c>
      <c r="C208" s="164">
        <v>290000</v>
      </c>
      <c r="D208" s="164">
        <v>162750</v>
      </c>
      <c r="E208" s="164">
        <v>-127250</v>
      </c>
      <c r="F208" s="165">
        <v>3620000</v>
      </c>
    </row>
    <row r="209" spans="1:6" x14ac:dyDescent="0.25">
      <c r="A209" s="158">
        <v>12020783</v>
      </c>
      <c r="B209" s="163" t="s">
        <v>181</v>
      </c>
      <c r="C209" s="164">
        <v>0</v>
      </c>
      <c r="D209" s="164">
        <v>0</v>
      </c>
      <c r="E209" s="164">
        <v>0</v>
      </c>
      <c r="F209" s="165">
        <v>1562500</v>
      </c>
    </row>
    <row r="210" spans="1:6" x14ac:dyDescent="0.25">
      <c r="A210" s="158">
        <v>12020789</v>
      </c>
      <c r="B210" s="163" t="s">
        <v>182</v>
      </c>
      <c r="C210" s="164">
        <v>12472000</v>
      </c>
      <c r="D210" s="164">
        <v>0</v>
      </c>
      <c r="E210" s="164">
        <v>-12472000</v>
      </c>
      <c r="F210" s="165">
        <v>65470000</v>
      </c>
    </row>
    <row r="211" spans="1:6" x14ac:dyDescent="0.25">
      <c r="A211" s="158">
        <v>12021009</v>
      </c>
      <c r="B211" s="163" t="s">
        <v>183</v>
      </c>
      <c r="C211" s="164">
        <v>674509125.24000001</v>
      </c>
      <c r="D211" s="164">
        <v>0</v>
      </c>
      <c r="E211" s="164">
        <v>-674509125.24000001</v>
      </c>
      <c r="F211" s="165">
        <v>82049055.719999999</v>
      </c>
    </row>
    <row r="212" spans="1:6" x14ac:dyDescent="0.25">
      <c r="A212" s="158">
        <v>12021520</v>
      </c>
      <c r="B212" s="163" t="s">
        <v>184</v>
      </c>
      <c r="C212" s="164">
        <v>784200</v>
      </c>
      <c r="D212" s="164">
        <v>1903943</v>
      </c>
      <c r="E212" s="164">
        <v>1119743</v>
      </c>
      <c r="F212" s="165">
        <v>849900</v>
      </c>
    </row>
    <row r="213" spans="1:6" x14ac:dyDescent="0.25">
      <c r="A213" s="158">
        <v>12020470</v>
      </c>
      <c r="B213" s="163" t="s">
        <v>185</v>
      </c>
      <c r="C213" s="164">
        <v>303500</v>
      </c>
      <c r="D213" s="164">
        <v>0</v>
      </c>
      <c r="E213" s="164">
        <v>-303500</v>
      </c>
      <c r="F213" s="165">
        <v>30000</v>
      </c>
    </row>
    <row r="214" spans="1:6" x14ac:dyDescent="0.25">
      <c r="A214" s="158">
        <v>12020477</v>
      </c>
      <c r="B214" s="163" t="s">
        <v>186</v>
      </c>
      <c r="C214" s="164">
        <v>0</v>
      </c>
      <c r="D214" s="164">
        <v>0</v>
      </c>
      <c r="E214" s="164">
        <v>0</v>
      </c>
      <c r="F214" s="165">
        <v>570000</v>
      </c>
    </row>
    <row r="215" spans="1:6" x14ac:dyDescent="0.25">
      <c r="A215" s="158">
        <v>12021524</v>
      </c>
      <c r="B215" s="163" t="s">
        <v>187</v>
      </c>
      <c r="C215" s="164">
        <v>0</v>
      </c>
      <c r="D215" s="164">
        <v>279000</v>
      </c>
      <c r="E215" s="164">
        <v>279000</v>
      </c>
      <c r="F215" s="165">
        <v>120000</v>
      </c>
    </row>
    <row r="216" spans="1:6" x14ac:dyDescent="0.25">
      <c r="A216" s="158">
        <v>12020466</v>
      </c>
      <c r="B216" s="163" t="s">
        <v>188</v>
      </c>
      <c r="C216" s="164">
        <v>85726526</v>
      </c>
      <c r="D216" s="164">
        <v>5000000</v>
      </c>
      <c r="E216" s="164">
        <v>-80726526</v>
      </c>
      <c r="F216" s="165">
        <v>10000</v>
      </c>
    </row>
    <row r="217" spans="1:6" x14ac:dyDescent="0.25">
      <c r="A217" s="158">
        <v>12020745</v>
      </c>
      <c r="B217" s="163" t="s">
        <v>189</v>
      </c>
      <c r="C217" s="164">
        <v>5928000</v>
      </c>
      <c r="D217" s="164">
        <v>4894795</v>
      </c>
      <c r="E217" s="164">
        <v>-1033205</v>
      </c>
      <c r="F217" s="165">
        <v>3840287.99</v>
      </c>
    </row>
    <row r="218" spans="1:6" x14ac:dyDescent="0.25">
      <c r="A218" s="158">
        <v>12021521</v>
      </c>
      <c r="B218" s="163" t="s">
        <v>190</v>
      </c>
      <c r="C218" s="164">
        <v>83000</v>
      </c>
      <c r="D218" s="164">
        <v>1046268</v>
      </c>
      <c r="E218" s="164">
        <v>963268</v>
      </c>
      <c r="F218" s="165">
        <v>19000</v>
      </c>
    </row>
    <row r="219" spans="1:6" x14ac:dyDescent="0.25">
      <c r="A219" s="158">
        <v>12020790</v>
      </c>
      <c r="B219" s="163" t="s">
        <v>191</v>
      </c>
      <c r="C219" s="164">
        <v>0</v>
      </c>
      <c r="D219" s="164">
        <v>0</v>
      </c>
      <c r="E219" s="164">
        <v>0</v>
      </c>
      <c r="F219" s="165">
        <v>30910</v>
      </c>
    </row>
    <row r="220" spans="1:6" x14ac:dyDescent="0.25">
      <c r="A220" s="158">
        <v>12021518</v>
      </c>
      <c r="B220" s="163" t="s">
        <v>192</v>
      </c>
      <c r="C220" s="164">
        <v>1558765</v>
      </c>
      <c r="D220" s="164">
        <v>1531193</v>
      </c>
      <c r="E220" s="164">
        <v>-27572</v>
      </c>
      <c r="F220" s="165">
        <v>999129.32</v>
      </c>
    </row>
    <row r="221" spans="1:6" x14ac:dyDescent="0.25">
      <c r="A221" s="158">
        <v>12020420</v>
      </c>
      <c r="B221" s="163" t="s">
        <v>193</v>
      </c>
      <c r="C221" s="164">
        <v>55000</v>
      </c>
      <c r="D221" s="164">
        <v>46500</v>
      </c>
      <c r="E221" s="164">
        <v>-8500</v>
      </c>
      <c r="F221" s="165">
        <v>80970</v>
      </c>
    </row>
    <row r="222" spans="1:6" x14ac:dyDescent="0.25">
      <c r="A222" s="158">
        <v>12021516</v>
      </c>
      <c r="B222" s="163" t="s">
        <v>194</v>
      </c>
      <c r="C222" s="164">
        <v>693110.15</v>
      </c>
      <c r="D222" s="164">
        <v>267375</v>
      </c>
      <c r="E222" s="164">
        <v>-425735.15</v>
      </c>
      <c r="F222" s="165">
        <v>577850</v>
      </c>
    </row>
    <row r="223" spans="1:6" x14ac:dyDescent="0.25">
      <c r="A223" s="158">
        <v>12020471</v>
      </c>
      <c r="B223" s="163" t="s">
        <v>195</v>
      </c>
      <c r="C223" s="164">
        <v>83033278.659999996</v>
      </c>
      <c r="D223" s="164">
        <v>0</v>
      </c>
      <c r="E223" s="164">
        <v>-83033278.659999996</v>
      </c>
      <c r="F223" s="165">
        <v>0</v>
      </c>
    </row>
    <row r="224" spans="1:6" ht="16.5" thickBot="1" x14ac:dyDescent="0.3">
      <c r="A224" s="166">
        <v>12021456</v>
      </c>
      <c r="B224" s="167" t="s">
        <v>196</v>
      </c>
      <c r="C224" s="168">
        <v>22194025</v>
      </c>
      <c r="D224" s="168">
        <v>0</v>
      </c>
      <c r="E224" s="168">
        <v>-22194025</v>
      </c>
      <c r="F224" s="169">
        <v>0</v>
      </c>
    </row>
    <row r="225" spans="1:6" ht="16.5" thickBot="1" x14ac:dyDescent="0.3">
      <c r="A225" s="586"/>
      <c r="B225" s="587"/>
      <c r="C225" s="587"/>
      <c r="D225" s="587"/>
      <c r="E225" s="587"/>
      <c r="F225" s="588"/>
    </row>
    <row r="226" spans="1:6" ht="19.5" thickBot="1" x14ac:dyDescent="0.35">
      <c r="A226" s="589" t="s">
        <v>467</v>
      </c>
      <c r="B226" s="590"/>
      <c r="C226" s="590"/>
      <c r="D226" s="590"/>
      <c r="E226" s="590"/>
      <c r="F226" s="591"/>
    </row>
    <row r="227" spans="1:6" ht="19.5" thickBot="1" x14ac:dyDescent="0.35">
      <c r="A227" s="589" t="s">
        <v>413</v>
      </c>
      <c r="B227" s="590"/>
      <c r="C227" s="590"/>
      <c r="D227" s="590"/>
      <c r="E227" s="590"/>
      <c r="F227" s="591"/>
    </row>
    <row r="228" spans="1:6" ht="19.5" thickBot="1" x14ac:dyDescent="0.35">
      <c r="A228" s="589" t="s">
        <v>423</v>
      </c>
      <c r="B228" s="590"/>
      <c r="C228" s="590"/>
      <c r="D228" s="590"/>
      <c r="E228" s="590"/>
      <c r="F228" s="591"/>
    </row>
    <row r="229" spans="1:6" ht="19.5" thickBot="1" x14ac:dyDescent="0.35">
      <c r="A229" s="589"/>
      <c r="B229" s="590"/>
      <c r="C229" s="590"/>
      <c r="D229" s="590"/>
      <c r="E229" s="590"/>
      <c r="F229" s="591"/>
    </row>
    <row r="230" spans="1:6" ht="19.5" thickBot="1" x14ac:dyDescent="0.35">
      <c r="A230" s="592" t="s">
        <v>685</v>
      </c>
      <c r="B230" s="593"/>
      <c r="C230" s="593"/>
      <c r="D230" s="593"/>
      <c r="E230" s="593"/>
      <c r="F230" s="594"/>
    </row>
    <row r="231" spans="1:6" ht="19.5" thickBot="1" x14ac:dyDescent="0.35">
      <c r="A231" s="595" t="s">
        <v>542</v>
      </c>
      <c r="B231" s="597" t="s">
        <v>385</v>
      </c>
      <c r="C231" s="589" t="s">
        <v>405</v>
      </c>
      <c r="D231" s="590"/>
      <c r="E231" s="591"/>
      <c r="F231" s="178" t="s">
        <v>406</v>
      </c>
    </row>
    <row r="232" spans="1:6" ht="19.5" thickBot="1" x14ac:dyDescent="0.35">
      <c r="A232" s="596"/>
      <c r="B232" s="598"/>
      <c r="C232" s="179" t="s">
        <v>480</v>
      </c>
      <c r="D232" s="180" t="s">
        <v>481</v>
      </c>
      <c r="E232" s="181" t="s">
        <v>482</v>
      </c>
      <c r="F232" s="182" t="s">
        <v>480</v>
      </c>
    </row>
    <row r="233" spans="1:6" x14ac:dyDescent="0.25">
      <c r="A233" s="158">
        <v>12021402</v>
      </c>
      <c r="B233" s="163" t="s">
        <v>197</v>
      </c>
      <c r="C233" s="164">
        <v>113000</v>
      </c>
      <c r="D233" s="164">
        <v>0</v>
      </c>
      <c r="E233" s="164">
        <v>-113000</v>
      </c>
      <c r="F233" s="165">
        <v>0</v>
      </c>
    </row>
    <row r="234" spans="1:6" x14ac:dyDescent="0.25">
      <c r="A234" s="158">
        <v>12020447</v>
      </c>
      <c r="B234" s="163" t="s">
        <v>198</v>
      </c>
      <c r="C234" s="164">
        <v>10000</v>
      </c>
      <c r="D234" s="164">
        <v>0</v>
      </c>
      <c r="E234" s="164">
        <v>-10000</v>
      </c>
      <c r="F234" s="165">
        <v>0</v>
      </c>
    </row>
    <row r="235" spans="1:6" x14ac:dyDescent="0.25">
      <c r="A235" s="158">
        <v>12020105</v>
      </c>
      <c r="B235" s="163" t="s">
        <v>199</v>
      </c>
      <c r="C235" s="164">
        <v>3000</v>
      </c>
      <c r="D235" s="164">
        <v>5000000</v>
      </c>
      <c r="E235" s="164">
        <v>4997000</v>
      </c>
      <c r="F235" s="165">
        <v>0</v>
      </c>
    </row>
    <row r="236" spans="1:6" x14ac:dyDescent="0.25">
      <c r="A236" s="158">
        <v>12020637</v>
      </c>
      <c r="B236" s="163" t="s">
        <v>200</v>
      </c>
      <c r="C236" s="164">
        <v>600418475.44000006</v>
      </c>
      <c r="D236" s="164">
        <v>5000000</v>
      </c>
      <c r="E236" s="164">
        <v>-595418475.44000006</v>
      </c>
      <c r="F236" s="165">
        <v>0</v>
      </c>
    </row>
    <row r="237" spans="1:6" x14ac:dyDescent="0.25">
      <c r="A237" s="158">
        <v>12021417</v>
      </c>
      <c r="B237" s="163" t="s">
        <v>201</v>
      </c>
      <c r="C237" s="164">
        <v>220000</v>
      </c>
      <c r="D237" s="164">
        <v>513825</v>
      </c>
      <c r="E237" s="164">
        <v>293825</v>
      </c>
      <c r="F237" s="165">
        <v>0</v>
      </c>
    </row>
    <row r="238" spans="1:6" x14ac:dyDescent="0.25">
      <c r="A238" s="158">
        <v>12020726</v>
      </c>
      <c r="B238" s="163" t="s">
        <v>202</v>
      </c>
      <c r="C238" s="164">
        <v>41122000</v>
      </c>
      <c r="D238" s="164">
        <v>0</v>
      </c>
      <c r="E238" s="164">
        <v>-41122000</v>
      </c>
      <c r="F238" s="165">
        <v>0</v>
      </c>
    </row>
    <row r="239" spans="1:6" x14ac:dyDescent="0.25">
      <c r="A239" s="158">
        <v>12021529</v>
      </c>
      <c r="B239" s="163" t="s">
        <v>203</v>
      </c>
      <c r="C239" s="164">
        <v>330000</v>
      </c>
      <c r="D239" s="164">
        <v>2000000</v>
      </c>
      <c r="E239" s="164">
        <v>1670000</v>
      </c>
      <c r="F239" s="165">
        <v>0</v>
      </c>
    </row>
    <row r="240" spans="1:6" ht="31.5" x14ac:dyDescent="0.25">
      <c r="A240" s="158">
        <v>12020456</v>
      </c>
      <c r="B240" s="163" t="s">
        <v>204</v>
      </c>
      <c r="C240" s="164">
        <v>20000</v>
      </c>
      <c r="D240" s="164">
        <v>0</v>
      </c>
      <c r="E240" s="164">
        <v>-20000</v>
      </c>
      <c r="F240" s="165">
        <v>0</v>
      </c>
    </row>
    <row r="241" spans="1:6" x14ac:dyDescent="0.25">
      <c r="A241" s="158">
        <v>12021510</v>
      </c>
      <c r="B241" s="163" t="s">
        <v>205</v>
      </c>
      <c r="C241" s="164">
        <v>4000</v>
      </c>
      <c r="D241" s="164">
        <v>10000</v>
      </c>
      <c r="E241" s="164">
        <v>6000</v>
      </c>
      <c r="F241" s="165">
        <v>0</v>
      </c>
    </row>
    <row r="242" spans="1:6" x14ac:dyDescent="0.25">
      <c r="A242" s="158">
        <v>12021105</v>
      </c>
      <c r="B242" s="163" t="s">
        <v>206</v>
      </c>
      <c r="C242" s="164">
        <v>9700</v>
      </c>
      <c r="D242" s="164">
        <v>100000</v>
      </c>
      <c r="E242" s="164">
        <v>90300</v>
      </c>
      <c r="F242" s="165">
        <v>0</v>
      </c>
    </row>
    <row r="243" spans="1:6" x14ac:dyDescent="0.25">
      <c r="A243" s="158">
        <v>12021512</v>
      </c>
      <c r="B243" s="163" t="s">
        <v>207</v>
      </c>
      <c r="C243" s="164">
        <v>5000</v>
      </c>
      <c r="D243" s="164">
        <v>10000</v>
      </c>
      <c r="E243" s="164">
        <v>5000</v>
      </c>
      <c r="F243" s="165">
        <v>0</v>
      </c>
    </row>
    <row r="244" spans="1:6" x14ac:dyDescent="0.25">
      <c r="A244" s="158">
        <v>12021513</v>
      </c>
      <c r="B244" s="163" t="s">
        <v>208</v>
      </c>
      <c r="C244" s="155">
        <v>4000</v>
      </c>
      <c r="D244" s="155">
        <v>10000</v>
      </c>
      <c r="E244" s="155">
        <v>6000</v>
      </c>
      <c r="F244" s="172">
        <v>0</v>
      </c>
    </row>
    <row r="245" spans="1:6" x14ac:dyDescent="0.25">
      <c r="A245" s="158">
        <v>12020767</v>
      </c>
      <c r="B245" s="163" t="s">
        <v>209</v>
      </c>
      <c r="C245" s="155">
        <v>10027418</v>
      </c>
      <c r="D245" s="155">
        <v>2000000</v>
      </c>
      <c r="E245" s="155">
        <v>-8027418</v>
      </c>
      <c r="F245" s="172">
        <v>0</v>
      </c>
    </row>
    <row r="246" spans="1:6" x14ac:dyDescent="0.25">
      <c r="A246" s="158">
        <v>12020467</v>
      </c>
      <c r="B246" s="163" t="s">
        <v>210</v>
      </c>
      <c r="C246" s="155">
        <v>22122000</v>
      </c>
      <c r="D246" s="155">
        <v>10000000</v>
      </c>
      <c r="E246" s="155">
        <v>-12122000</v>
      </c>
      <c r="F246" s="172">
        <v>0</v>
      </c>
    </row>
    <row r="247" spans="1:6" x14ac:dyDescent="0.25">
      <c r="A247" s="158">
        <v>12020803</v>
      </c>
      <c r="B247" s="163" t="s">
        <v>297</v>
      </c>
      <c r="C247" s="155">
        <v>0</v>
      </c>
      <c r="D247" s="155">
        <v>150000</v>
      </c>
      <c r="E247" s="155">
        <v>150000</v>
      </c>
      <c r="F247" s="172">
        <v>0</v>
      </c>
    </row>
    <row r="248" spans="1:6" x14ac:dyDescent="0.25">
      <c r="A248" s="158">
        <v>12020618</v>
      </c>
      <c r="B248" s="163" t="s">
        <v>298</v>
      </c>
      <c r="C248" s="155">
        <v>0</v>
      </c>
      <c r="D248" s="155">
        <v>100000</v>
      </c>
      <c r="E248" s="155">
        <v>100000</v>
      </c>
      <c r="F248" s="172">
        <v>0</v>
      </c>
    </row>
    <row r="249" spans="1:6" x14ac:dyDescent="0.25">
      <c r="A249" s="158">
        <v>12020639</v>
      </c>
      <c r="B249" s="163" t="s">
        <v>299</v>
      </c>
      <c r="C249" s="155">
        <v>0</v>
      </c>
      <c r="D249" s="155">
        <v>100000</v>
      </c>
      <c r="E249" s="155">
        <v>100000</v>
      </c>
      <c r="F249" s="172">
        <v>0</v>
      </c>
    </row>
    <row r="250" spans="1:6" x14ac:dyDescent="0.25">
      <c r="A250" s="158">
        <v>12021441</v>
      </c>
      <c r="B250" s="163" t="s">
        <v>300</v>
      </c>
      <c r="C250" s="155">
        <v>0</v>
      </c>
      <c r="D250" s="155">
        <v>20000000</v>
      </c>
      <c r="E250" s="155">
        <v>20000000</v>
      </c>
      <c r="F250" s="172">
        <v>0</v>
      </c>
    </row>
    <row r="251" spans="1:6" x14ac:dyDescent="0.25">
      <c r="A251" s="158">
        <v>12020654</v>
      </c>
      <c r="B251" s="163" t="s">
        <v>301</v>
      </c>
      <c r="C251" s="155">
        <v>0</v>
      </c>
      <c r="D251" s="155">
        <v>1990000000</v>
      </c>
      <c r="E251" s="155">
        <v>1990000000</v>
      </c>
      <c r="F251" s="172">
        <v>0</v>
      </c>
    </row>
    <row r="252" spans="1:6" x14ac:dyDescent="0.25">
      <c r="A252" s="158">
        <v>12021010</v>
      </c>
      <c r="B252" s="163" t="s">
        <v>302</v>
      </c>
      <c r="C252" s="155">
        <v>0</v>
      </c>
      <c r="D252" s="155">
        <v>10000000</v>
      </c>
      <c r="E252" s="155">
        <v>10000000</v>
      </c>
      <c r="F252" s="172">
        <v>0</v>
      </c>
    </row>
    <row r="253" spans="1:6" x14ac:dyDescent="0.25">
      <c r="A253" s="158">
        <v>12020504</v>
      </c>
      <c r="B253" s="163" t="s">
        <v>303</v>
      </c>
      <c r="C253" s="155">
        <v>0</v>
      </c>
      <c r="D253" s="155">
        <v>5000000</v>
      </c>
      <c r="E253" s="155">
        <v>5000000</v>
      </c>
      <c r="F253" s="172">
        <v>0</v>
      </c>
    </row>
    <row r="254" spans="1:6" x14ac:dyDescent="0.25">
      <c r="A254" s="158">
        <v>12020123</v>
      </c>
      <c r="B254" s="163" t="s">
        <v>304</v>
      </c>
      <c r="C254" s="155">
        <v>0</v>
      </c>
      <c r="D254" s="155">
        <v>8000000</v>
      </c>
      <c r="E254" s="155">
        <v>8000000</v>
      </c>
      <c r="F254" s="172">
        <v>0</v>
      </c>
    </row>
    <row r="255" spans="1:6" x14ac:dyDescent="0.25">
      <c r="A255" s="158">
        <v>12020901</v>
      </c>
      <c r="B255" s="163" t="s">
        <v>160</v>
      </c>
      <c r="C255" s="155">
        <v>0</v>
      </c>
      <c r="D255" s="155">
        <v>104625</v>
      </c>
      <c r="E255" s="155">
        <v>104625</v>
      </c>
      <c r="F255" s="172">
        <v>0</v>
      </c>
    </row>
    <row r="256" spans="1:6" x14ac:dyDescent="0.25">
      <c r="A256" s="158">
        <v>12021103</v>
      </c>
      <c r="B256" s="163" t="s">
        <v>305</v>
      </c>
      <c r="C256" s="155">
        <v>0</v>
      </c>
      <c r="D256" s="155">
        <v>100000</v>
      </c>
      <c r="E256" s="155">
        <v>100000</v>
      </c>
      <c r="F256" s="172">
        <v>0</v>
      </c>
    </row>
    <row r="257" spans="1:6" x14ac:dyDescent="0.25">
      <c r="A257" s="158">
        <v>12021106</v>
      </c>
      <c r="B257" s="163" t="s">
        <v>306</v>
      </c>
      <c r="C257" s="155">
        <v>0</v>
      </c>
      <c r="D257" s="155">
        <v>50000</v>
      </c>
      <c r="E257" s="155">
        <v>50000</v>
      </c>
      <c r="F257" s="172">
        <v>0</v>
      </c>
    </row>
    <row r="258" spans="1:6" x14ac:dyDescent="0.25">
      <c r="A258" s="158">
        <v>12021519</v>
      </c>
      <c r="B258" s="163" t="s">
        <v>307</v>
      </c>
      <c r="C258" s="155">
        <v>0</v>
      </c>
      <c r="D258" s="155">
        <v>94755</v>
      </c>
      <c r="E258" s="155">
        <v>94755</v>
      </c>
      <c r="F258" s="172">
        <v>0</v>
      </c>
    </row>
    <row r="259" spans="1:6" x14ac:dyDescent="0.25">
      <c r="A259" s="158">
        <v>12020705</v>
      </c>
      <c r="B259" s="163" t="s">
        <v>308</v>
      </c>
      <c r="C259" s="155">
        <v>0</v>
      </c>
      <c r="D259" s="155">
        <v>174375</v>
      </c>
      <c r="E259" s="155">
        <v>174375</v>
      </c>
      <c r="F259" s="172">
        <v>0</v>
      </c>
    </row>
    <row r="260" spans="1:6" x14ac:dyDescent="0.25">
      <c r="A260" s="158">
        <v>12021511</v>
      </c>
      <c r="B260" s="163" t="s">
        <v>309</v>
      </c>
      <c r="C260" s="155">
        <v>0</v>
      </c>
      <c r="D260" s="155">
        <v>15000</v>
      </c>
      <c r="E260" s="155">
        <v>15000</v>
      </c>
      <c r="F260" s="172">
        <v>0</v>
      </c>
    </row>
    <row r="261" spans="1:6" x14ac:dyDescent="0.25">
      <c r="A261" s="158">
        <v>12021502</v>
      </c>
      <c r="B261" s="163" t="s">
        <v>310</v>
      </c>
      <c r="C261" s="155">
        <v>0</v>
      </c>
      <c r="D261" s="155">
        <v>400000</v>
      </c>
      <c r="E261" s="155">
        <v>400000</v>
      </c>
      <c r="F261" s="172">
        <v>0</v>
      </c>
    </row>
    <row r="262" spans="1:6" ht="16.5" thickBot="1" x14ac:dyDescent="0.3">
      <c r="A262" s="159">
        <v>12020649</v>
      </c>
      <c r="B262" s="173" t="s">
        <v>311</v>
      </c>
      <c r="C262" s="156">
        <v>0</v>
      </c>
      <c r="D262" s="156">
        <v>50000</v>
      </c>
      <c r="E262" s="156">
        <v>50000</v>
      </c>
      <c r="F262" s="174">
        <v>0</v>
      </c>
    </row>
    <row r="263" spans="1:6" ht="16.5" thickBot="1" x14ac:dyDescent="0.3">
      <c r="A263" s="607"/>
      <c r="B263" s="608"/>
      <c r="C263" s="608"/>
      <c r="D263" s="608"/>
      <c r="E263" s="608"/>
      <c r="F263" s="609"/>
    </row>
    <row r="264" spans="1:6" ht="16.5" customHeight="1" thickBot="1" x14ac:dyDescent="0.3">
      <c r="A264" s="602"/>
      <c r="B264" s="603"/>
      <c r="C264" s="175">
        <v>6205293206.5600004</v>
      </c>
      <c r="D264" s="176">
        <v>9392008427</v>
      </c>
      <c r="E264" s="176">
        <v>3186715220.4399996</v>
      </c>
      <c r="F264" s="177">
        <v>4520456753.6999989</v>
      </c>
    </row>
    <row r="265" spans="1:6" ht="16.5" thickBot="1" x14ac:dyDescent="0.3">
      <c r="A265" s="604"/>
      <c r="B265" s="605"/>
      <c r="C265" s="605"/>
      <c r="D265" s="605"/>
      <c r="E265" s="605"/>
      <c r="F265" s="606"/>
    </row>
    <row r="266" spans="1:6" ht="16.5" thickBot="1" x14ac:dyDescent="0.3">
      <c r="A266" s="583"/>
      <c r="B266" s="584"/>
      <c r="C266" s="584"/>
      <c r="D266" s="584"/>
      <c r="E266" s="584"/>
      <c r="F266" s="585"/>
    </row>
    <row r="267" spans="1:6" ht="42" customHeight="1" thickBot="1" x14ac:dyDescent="0.3">
      <c r="A267" s="599" t="s">
        <v>415</v>
      </c>
      <c r="B267" s="600"/>
      <c r="C267" s="600"/>
      <c r="D267" s="600"/>
      <c r="E267" s="600"/>
      <c r="F267" s="601"/>
    </row>
  </sheetData>
  <mergeCells count="49">
    <mergeCell ref="A267:F267"/>
    <mergeCell ref="A6:A7"/>
    <mergeCell ref="B6:B7"/>
    <mergeCell ref="A266:F266"/>
    <mergeCell ref="A264:B264"/>
    <mergeCell ref="A265:F265"/>
    <mergeCell ref="A263:F263"/>
    <mergeCell ref="A162:F162"/>
    <mergeCell ref="A163:F163"/>
    <mergeCell ref="A164:F164"/>
    <mergeCell ref="A165:F165"/>
    <mergeCell ref="A166:A167"/>
    <mergeCell ref="B166:B167"/>
    <mergeCell ref="C166:E166"/>
    <mergeCell ref="A227:F227"/>
    <mergeCell ref="A57:F57"/>
    <mergeCell ref="A1:F1"/>
    <mergeCell ref="A2:F2"/>
    <mergeCell ref="A3:F3"/>
    <mergeCell ref="C6:E6"/>
    <mergeCell ref="A5:F5"/>
    <mergeCell ref="A4:F4"/>
    <mergeCell ref="A230:F230"/>
    <mergeCell ref="A231:A232"/>
    <mergeCell ref="B231:B232"/>
    <mergeCell ref="C231:E231"/>
    <mergeCell ref="A56:F56"/>
    <mergeCell ref="A58:F58"/>
    <mergeCell ref="A59:F59"/>
    <mergeCell ref="A60:F60"/>
    <mergeCell ref="A61:A62"/>
    <mergeCell ref="B61:B62"/>
    <mergeCell ref="C61:E61"/>
    <mergeCell ref="A109:F109"/>
    <mergeCell ref="A110:F110"/>
    <mergeCell ref="A161:F161"/>
    <mergeCell ref="A226:F226"/>
    <mergeCell ref="A225:F225"/>
    <mergeCell ref="A108:F108"/>
    <mergeCell ref="A160:F160"/>
    <mergeCell ref="A55:F55"/>
    <mergeCell ref="A228:F228"/>
    <mergeCell ref="A229:F229"/>
    <mergeCell ref="A111:F111"/>
    <mergeCell ref="A112:F112"/>
    <mergeCell ref="A113:F113"/>
    <mergeCell ref="A114:A115"/>
    <mergeCell ref="B114:B115"/>
    <mergeCell ref="C114:E114"/>
  </mergeCells>
  <pageMargins left="0.45" right="0.2" top="0.75" bottom="0.75" header="0.3" footer="0.3"/>
  <pageSetup scale="51" orientation="portrait" r:id="rId1"/>
  <rowBreaks count="4" manualBreakCount="4">
    <brk id="55" max="16383" man="1"/>
    <brk id="108" max="16383" man="1"/>
    <brk id="159" max="16383" man="1"/>
    <brk id="22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F15"/>
  <sheetViews>
    <sheetView zoomScaleNormal="100" zoomScaleSheetLayoutView="91" workbookViewId="0">
      <selection activeCell="A15" sqref="A15:F15"/>
    </sheetView>
  </sheetViews>
  <sheetFormatPr defaultColWidth="9.140625" defaultRowHeight="15" x14ac:dyDescent="0.25"/>
  <cols>
    <col min="1" max="1" width="6.7109375" style="17" customWidth="1"/>
    <col min="2" max="2" width="65.7109375" style="17" customWidth="1"/>
    <col min="3" max="3" width="15.85546875" style="30" customWidth="1"/>
    <col min="4" max="4" width="17.85546875" style="17" customWidth="1"/>
    <col min="5" max="5" width="16.7109375" style="17" customWidth="1"/>
    <col min="6" max="6" width="35.85546875" style="17" customWidth="1"/>
    <col min="7" max="16384" width="9.140625" style="17"/>
  </cols>
  <sheetData>
    <row r="1" spans="1:6" ht="19.5" thickBot="1" x14ac:dyDescent="0.35">
      <c r="A1" s="610" t="str">
        <f>Note12a!A1</f>
        <v>Idah Local Government of Kogi State</v>
      </c>
      <c r="B1" s="611"/>
      <c r="C1" s="611"/>
      <c r="D1" s="611"/>
      <c r="E1" s="611"/>
      <c r="F1" s="612"/>
    </row>
    <row r="2" spans="1:6" ht="19.5" thickBot="1" x14ac:dyDescent="0.35">
      <c r="A2" s="613" t="str">
        <f>Note12a!A2</f>
        <v>Financial Statements for the Year Ended 31 December, 2021</v>
      </c>
      <c r="B2" s="614"/>
      <c r="C2" s="614"/>
      <c r="D2" s="614"/>
      <c r="E2" s="614"/>
      <c r="F2" s="615"/>
    </row>
    <row r="3" spans="1:6" ht="19.5" thickBot="1" x14ac:dyDescent="0.35">
      <c r="A3" s="589" t="s">
        <v>423</v>
      </c>
      <c r="B3" s="590"/>
      <c r="C3" s="590"/>
      <c r="D3" s="590"/>
      <c r="E3" s="590"/>
      <c r="F3" s="591"/>
    </row>
    <row r="4" spans="1:6" ht="19.5" thickBot="1" x14ac:dyDescent="0.35">
      <c r="A4" s="613"/>
      <c r="B4" s="614"/>
      <c r="C4" s="614"/>
      <c r="D4" s="614"/>
      <c r="E4" s="614"/>
      <c r="F4" s="615"/>
    </row>
    <row r="5" spans="1:6" ht="19.5" thickBot="1" x14ac:dyDescent="0.35">
      <c r="A5" s="592" t="s">
        <v>488</v>
      </c>
      <c r="B5" s="593"/>
      <c r="C5" s="593"/>
      <c r="D5" s="593"/>
      <c r="E5" s="593"/>
      <c r="F5" s="594"/>
    </row>
    <row r="6" spans="1:6" ht="19.5" thickBot="1" x14ac:dyDescent="0.35">
      <c r="A6" s="625" t="s">
        <v>412</v>
      </c>
      <c r="B6" s="623" t="s">
        <v>385</v>
      </c>
      <c r="C6" s="616" t="str">
        <f>'N3'!C6</f>
        <v>Year Ended 31st 
December 2021</v>
      </c>
      <c r="D6" s="614"/>
      <c r="E6" s="615"/>
      <c r="F6" s="178" t="e">
        <f>'N3'!#REF!</f>
        <v>#REF!</v>
      </c>
    </row>
    <row r="7" spans="1:6" s="18" customFormat="1" ht="19.5" thickBot="1" x14ac:dyDescent="0.35">
      <c r="A7" s="626"/>
      <c r="B7" s="624"/>
      <c r="C7" s="179" t="s">
        <v>480</v>
      </c>
      <c r="D7" s="180" t="s">
        <v>481</v>
      </c>
      <c r="E7" s="181" t="s">
        <v>482</v>
      </c>
      <c r="F7" s="182" t="s">
        <v>480</v>
      </c>
    </row>
    <row r="8" spans="1:6" ht="15.75" x14ac:dyDescent="0.25">
      <c r="A8" s="170"/>
      <c r="B8" s="171"/>
      <c r="C8" s="183">
        <v>0</v>
      </c>
      <c r="D8" s="184"/>
      <c r="E8" s="184">
        <f>C8-D8</f>
        <v>0</v>
      </c>
      <c r="F8" s="185">
        <v>0</v>
      </c>
    </row>
    <row r="9" spans="1:6" ht="15.75" x14ac:dyDescent="0.25">
      <c r="A9" s="158"/>
      <c r="B9" s="163"/>
      <c r="C9" s="186">
        <v>0</v>
      </c>
      <c r="D9" s="155"/>
      <c r="E9" s="155">
        <f>C9-D9</f>
        <v>0</v>
      </c>
      <c r="F9" s="172">
        <v>0</v>
      </c>
    </row>
    <row r="10" spans="1:6" ht="16.5" thickBot="1" x14ac:dyDescent="0.3">
      <c r="A10" s="158"/>
      <c r="B10" s="163"/>
      <c r="C10" s="187">
        <v>0</v>
      </c>
      <c r="D10" s="155"/>
      <c r="E10" s="155">
        <f t="shared" ref="E10" si="0">C10-D10</f>
        <v>0</v>
      </c>
      <c r="F10" s="172">
        <v>0</v>
      </c>
    </row>
    <row r="11" spans="1:6" ht="16.5" thickBot="1" x14ac:dyDescent="0.3">
      <c r="A11" s="586"/>
      <c r="B11" s="587"/>
      <c r="C11" s="587"/>
      <c r="D11" s="587"/>
      <c r="E11" s="587"/>
      <c r="F11" s="588"/>
    </row>
    <row r="12" spans="1:6" ht="16.5" thickBot="1" x14ac:dyDescent="0.3">
      <c r="A12" s="617" t="s">
        <v>296</v>
      </c>
      <c r="B12" s="618"/>
      <c r="C12" s="251">
        <f>SUM(C8:C11)</f>
        <v>0</v>
      </c>
      <c r="D12" s="196">
        <f>SUM(D8:D11)</f>
        <v>0</v>
      </c>
      <c r="E12" s="252">
        <f>SUM(E8:E11)</f>
        <v>0</v>
      </c>
      <c r="F12" s="253">
        <f>SUM(F8:F11)</f>
        <v>0</v>
      </c>
    </row>
    <row r="13" spans="1:6" ht="17.25" thickTop="1" thickBot="1" x14ac:dyDescent="0.3">
      <c r="A13" s="619"/>
      <c r="B13" s="620"/>
      <c r="C13" s="621"/>
      <c r="D13" s="621"/>
      <c r="E13" s="621"/>
      <c r="F13" s="622"/>
    </row>
    <row r="14" spans="1:6" ht="16.5" thickBot="1" x14ac:dyDescent="0.3">
      <c r="A14" s="583"/>
      <c r="B14" s="584"/>
      <c r="C14" s="584"/>
      <c r="D14" s="584"/>
      <c r="E14" s="584"/>
      <c r="F14" s="585"/>
    </row>
    <row r="15" spans="1:6" ht="30" customHeight="1" thickBot="1" x14ac:dyDescent="0.3">
      <c r="A15" s="599"/>
      <c r="B15" s="600"/>
      <c r="C15" s="600"/>
      <c r="D15" s="600"/>
      <c r="E15" s="600"/>
      <c r="F15" s="601"/>
    </row>
  </sheetData>
  <mergeCells count="13">
    <mergeCell ref="A15:F15"/>
    <mergeCell ref="A5:F5"/>
    <mergeCell ref="A1:F1"/>
    <mergeCell ref="A2:F2"/>
    <mergeCell ref="A3:F3"/>
    <mergeCell ref="A4:F4"/>
    <mergeCell ref="C6:E6"/>
    <mergeCell ref="A12:B12"/>
    <mergeCell ref="A11:F11"/>
    <mergeCell ref="A13:F13"/>
    <mergeCell ref="A14:F14"/>
    <mergeCell ref="B6:B7"/>
    <mergeCell ref="A6:A7"/>
  </mergeCells>
  <pageMargins left="0.45" right="0.2" top="0.75" bottom="0.75" header="0.3" footer="0.3"/>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057AA-B656-4B03-ABD3-F12F788F8340}">
  <dimension ref="A1"/>
  <sheetViews>
    <sheetView showGridLines="0" tabSelected="1" workbookViewId="0">
      <selection activeCell="O16" sqref="O16"/>
    </sheetView>
  </sheetViews>
  <sheetFormatPr defaultRowHeight="15" x14ac:dyDescent="0.2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F10"/>
  <sheetViews>
    <sheetView zoomScaleNormal="100" zoomScaleSheetLayoutView="142" workbookViewId="0">
      <selection activeCell="F7" sqref="F7"/>
    </sheetView>
  </sheetViews>
  <sheetFormatPr defaultColWidth="9.140625" defaultRowHeight="15.75" x14ac:dyDescent="0.25"/>
  <cols>
    <col min="1" max="1" width="4.85546875" style="153" customWidth="1"/>
    <col min="2" max="2" width="31.140625" style="153" customWidth="1"/>
    <col min="3" max="3" width="14.7109375" style="153" customWidth="1"/>
    <col min="4" max="4" width="13.7109375" style="153" customWidth="1"/>
    <col min="5" max="5" width="14" style="153" customWidth="1"/>
    <col min="6" max="6" width="36.140625" style="153" customWidth="1"/>
    <col min="7" max="16384" width="9.140625" style="153"/>
  </cols>
  <sheetData>
    <row r="1" spans="1:6" ht="15.75" customHeight="1" thickBot="1" x14ac:dyDescent="0.35">
      <c r="A1" s="589" t="str">
        <f>Note13!A1</f>
        <v>Idah Local Government of Kogi State</v>
      </c>
      <c r="B1" s="590"/>
      <c r="C1" s="590"/>
      <c r="D1" s="590"/>
      <c r="E1" s="590"/>
      <c r="F1" s="591"/>
    </row>
    <row r="2" spans="1:6" ht="15.75" customHeight="1" thickBot="1" x14ac:dyDescent="0.35">
      <c r="A2" s="589" t="str">
        <f>Note13!A2</f>
        <v>Financial Statements for the Year Ended 31 December, 2021</v>
      </c>
      <c r="B2" s="590"/>
      <c r="C2" s="590"/>
      <c r="D2" s="590"/>
      <c r="E2" s="590"/>
      <c r="F2" s="591"/>
    </row>
    <row r="3" spans="1:6" ht="15.75" customHeight="1" thickBot="1" x14ac:dyDescent="0.35">
      <c r="A3" s="589" t="s">
        <v>423</v>
      </c>
      <c r="B3" s="590"/>
      <c r="C3" s="590"/>
      <c r="D3" s="590"/>
      <c r="E3" s="590"/>
      <c r="F3" s="591"/>
    </row>
    <row r="4" spans="1:6" ht="18.75" customHeight="1" thickBot="1" x14ac:dyDescent="0.35">
      <c r="A4" s="629"/>
      <c r="B4" s="630"/>
      <c r="C4" s="630"/>
      <c r="D4" s="630"/>
      <c r="E4" s="630"/>
      <c r="F4" s="631"/>
    </row>
    <row r="5" spans="1:6" ht="15.75" customHeight="1" thickBot="1" x14ac:dyDescent="0.35">
      <c r="A5" s="592" t="s">
        <v>489</v>
      </c>
      <c r="B5" s="593"/>
      <c r="C5" s="593"/>
      <c r="D5" s="593"/>
      <c r="E5" s="593"/>
      <c r="F5" s="594"/>
    </row>
    <row r="6" spans="1:6" ht="19.5" thickBot="1" x14ac:dyDescent="0.35">
      <c r="A6" s="636" t="s">
        <v>412</v>
      </c>
      <c r="B6" s="597" t="s">
        <v>465</v>
      </c>
      <c r="C6" s="632" t="str">
        <f>Note13!C6</f>
        <v>Year Ended 31st 
December 2021</v>
      </c>
      <c r="D6" s="633"/>
      <c r="E6" s="634"/>
      <c r="F6" s="178" t="e">
        <f>Note13!F6</f>
        <v>#REF!</v>
      </c>
    </row>
    <row r="7" spans="1:6" ht="19.5" thickBot="1" x14ac:dyDescent="0.35">
      <c r="A7" s="637"/>
      <c r="B7" s="635"/>
      <c r="C7" s="188" t="s">
        <v>480</v>
      </c>
      <c r="D7" s="189" t="s">
        <v>481</v>
      </c>
      <c r="E7" s="190" t="s">
        <v>482</v>
      </c>
      <c r="F7" s="191" t="s">
        <v>480</v>
      </c>
    </row>
    <row r="8" spans="1:6" ht="16.5" thickBot="1" x14ac:dyDescent="0.3">
      <c r="A8" s="192">
        <v>1</v>
      </c>
      <c r="B8" s="193" t="s">
        <v>466</v>
      </c>
      <c r="C8" s="194">
        <v>0</v>
      </c>
      <c r="D8" s="194">
        <v>0</v>
      </c>
      <c r="E8" s="194">
        <v>0</v>
      </c>
      <c r="F8" s="195"/>
    </row>
    <row r="9" spans="1:6" ht="16.5" thickBot="1" x14ac:dyDescent="0.3">
      <c r="A9" s="583"/>
      <c r="B9" s="584"/>
      <c r="C9" s="584"/>
      <c r="D9" s="584"/>
      <c r="E9" s="584"/>
      <c r="F9" s="585"/>
    </row>
    <row r="10" spans="1:6" ht="16.5" thickBot="1" x14ac:dyDescent="0.3">
      <c r="A10" s="627" t="s">
        <v>464</v>
      </c>
      <c r="B10" s="628"/>
      <c r="C10" s="196">
        <f>C8</f>
        <v>0</v>
      </c>
      <c r="D10" s="196">
        <f t="shared" ref="D10:E10" si="0">D8</f>
        <v>0</v>
      </c>
      <c r="E10" s="196">
        <f t="shared" si="0"/>
        <v>0</v>
      </c>
      <c r="F10" s="197">
        <f>F8</f>
        <v>0</v>
      </c>
    </row>
  </sheetData>
  <mergeCells count="10">
    <mergeCell ref="A10:B10"/>
    <mergeCell ref="A1:F1"/>
    <mergeCell ref="A2:F2"/>
    <mergeCell ref="A3:F3"/>
    <mergeCell ref="A4:F4"/>
    <mergeCell ref="A5:F5"/>
    <mergeCell ref="A9:F9"/>
    <mergeCell ref="C6:E6"/>
    <mergeCell ref="B6:B7"/>
    <mergeCell ref="A6:A7"/>
  </mergeCells>
  <pageMargins left="0.7" right="0.7" top="0.75" bottom="0.75" header="0.3" footer="0.3"/>
  <pageSetup scale="79" orientation="portrait" horizontalDpi="4294967292"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B2E41-815A-4533-9344-2A3B0DFF870C}">
  <sheetPr>
    <tabColor theme="9" tint="-0.249977111117893"/>
  </sheetPr>
  <dimension ref="A1:D28"/>
  <sheetViews>
    <sheetView showGridLines="0" topLeftCell="A9" zoomScaleNormal="100" zoomScaleSheetLayoutView="98" workbookViewId="0">
      <selection sqref="A1:D25"/>
    </sheetView>
  </sheetViews>
  <sheetFormatPr defaultColWidth="9.140625" defaultRowHeight="12.75" x14ac:dyDescent="0.25"/>
  <cols>
    <col min="1" max="1" width="7" style="412" bestFit="1" customWidth="1"/>
    <col min="2" max="2" width="36.42578125" style="393" customWidth="1"/>
    <col min="3" max="3" width="17.85546875" style="401" bestFit="1" customWidth="1"/>
    <col min="4" max="4" width="18.5703125" style="401" bestFit="1" customWidth="1"/>
    <col min="5" max="5" width="9.140625" style="393"/>
    <col min="6" max="6" width="17.5703125" style="393" bestFit="1" customWidth="1"/>
    <col min="7" max="16384" width="9.140625" style="393"/>
  </cols>
  <sheetData>
    <row r="1" spans="1:4" ht="13.5" x14ac:dyDescent="0.25">
      <c r="A1" s="528" t="str">
        <f>N2a!A1:D1</f>
        <v>Idah Local Government of Kogi State</v>
      </c>
      <c r="B1" s="528"/>
      <c r="C1" s="528"/>
      <c r="D1" s="528"/>
    </row>
    <row r="2" spans="1:4" ht="13.5" x14ac:dyDescent="0.25">
      <c r="A2" s="528" t="str">
        <f>N2a!A2:D2</f>
        <v>Financial Statements for the Year Ended 31 December, 2021</v>
      </c>
      <c r="B2" s="528"/>
      <c r="C2" s="528"/>
      <c r="D2" s="528"/>
    </row>
    <row r="3" spans="1:4" ht="13.5" x14ac:dyDescent="0.25">
      <c r="A3" s="528" t="s">
        <v>423</v>
      </c>
      <c r="B3" s="528"/>
      <c r="C3" s="528"/>
      <c r="D3" s="528"/>
    </row>
    <row r="4" spans="1:4" ht="13.5" x14ac:dyDescent="0.25">
      <c r="A4" s="528"/>
      <c r="B4" s="528"/>
      <c r="C4" s="528"/>
      <c r="D4" s="528"/>
    </row>
    <row r="5" spans="1:4" ht="13.5" x14ac:dyDescent="0.25">
      <c r="A5" s="532" t="s">
        <v>889</v>
      </c>
      <c r="B5" s="532"/>
      <c r="C5" s="532"/>
      <c r="D5" s="532"/>
    </row>
    <row r="6" spans="1:4" ht="27" x14ac:dyDescent="0.25">
      <c r="A6" s="407" t="s">
        <v>412</v>
      </c>
      <c r="B6" s="431" t="s">
        <v>385</v>
      </c>
      <c r="C6" s="397" t="s">
        <v>809</v>
      </c>
      <c r="D6" s="397" t="s">
        <v>772</v>
      </c>
    </row>
    <row r="7" spans="1:4" ht="17.100000000000001" customHeight="1" x14ac:dyDescent="0.25">
      <c r="A7" s="514">
        <v>1</v>
      </c>
      <c r="B7" s="400" t="s">
        <v>843</v>
      </c>
      <c r="C7" s="406">
        <v>792500</v>
      </c>
      <c r="D7" s="406">
        <v>1185500</v>
      </c>
    </row>
    <row r="8" spans="1:4" ht="17.100000000000001" customHeight="1" x14ac:dyDescent="0.25">
      <c r="A8" s="514">
        <v>2</v>
      </c>
      <c r="B8" s="400" t="s">
        <v>844</v>
      </c>
      <c r="C8" s="406">
        <v>858200</v>
      </c>
      <c r="D8" s="406">
        <v>1903000</v>
      </c>
    </row>
    <row r="9" spans="1:4" ht="17.100000000000001" customHeight="1" x14ac:dyDescent="0.25">
      <c r="A9" s="514">
        <v>3</v>
      </c>
      <c r="B9" s="400" t="s">
        <v>845</v>
      </c>
      <c r="C9" s="406">
        <v>2184430</v>
      </c>
      <c r="D9" s="406">
        <v>2312610</v>
      </c>
    </row>
    <row r="10" spans="1:4" ht="17.100000000000001" customHeight="1" x14ac:dyDescent="0.25">
      <c r="A10" s="514">
        <v>4</v>
      </c>
      <c r="B10" s="400" t="s">
        <v>846</v>
      </c>
      <c r="C10" s="406">
        <v>160000</v>
      </c>
      <c r="D10" s="406">
        <v>200000</v>
      </c>
    </row>
    <row r="11" spans="1:4" ht="17.100000000000001" customHeight="1" x14ac:dyDescent="0.25">
      <c r="A11" s="514">
        <v>5</v>
      </c>
      <c r="B11" s="400" t="s">
        <v>847</v>
      </c>
      <c r="C11" s="406">
        <v>140000</v>
      </c>
      <c r="D11" s="406">
        <v>113000</v>
      </c>
    </row>
    <row r="12" spans="1:4" ht="17.100000000000001" customHeight="1" x14ac:dyDescent="0.25">
      <c r="A12" s="514">
        <v>6</v>
      </c>
      <c r="B12" s="400" t="s">
        <v>848</v>
      </c>
      <c r="C12" s="406">
        <v>150000</v>
      </c>
      <c r="D12" s="406">
        <v>433780</v>
      </c>
    </row>
    <row r="13" spans="1:4" ht="17.100000000000001" customHeight="1" x14ac:dyDescent="0.25">
      <c r="A13" s="514">
        <v>7</v>
      </c>
      <c r="B13" s="400" t="s">
        <v>849</v>
      </c>
      <c r="C13" s="406">
        <v>7396885.25</v>
      </c>
      <c r="D13" s="406">
        <v>646786</v>
      </c>
    </row>
    <row r="14" spans="1:4" ht="17.100000000000001" customHeight="1" x14ac:dyDescent="0.25">
      <c r="A14" s="514">
        <v>8</v>
      </c>
      <c r="B14" s="400" t="s">
        <v>850</v>
      </c>
      <c r="C14" s="406">
        <v>5000</v>
      </c>
      <c r="D14" s="406">
        <v>0</v>
      </c>
    </row>
    <row r="15" spans="1:4" ht="17.100000000000001" customHeight="1" x14ac:dyDescent="0.25">
      <c r="A15" s="514">
        <v>9</v>
      </c>
      <c r="B15" s="400" t="s">
        <v>851</v>
      </c>
      <c r="C15" s="406">
        <v>47000</v>
      </c>
      <c r="D15" s="406">
        <v>42000</v>
      </c>
    </row>
    <row r="16" spans="1:4" ht="17.100000000000001" customHeight="1" x14ac:dyDescent="0.25">
      <c r="A16" s="514">
        <v>10</v>
      </c>
      <c r="B16" s="400" t="s">
        <v>852</v>
      </c>
      <c r="C16" s="406">
        <v>10000</v>
      </c>
      <c r="D16" s="406">
        <v>0</v>
      </c>
    </row>
    <row r="17" spans="1:4" ht="17.100000000000001" customHeight="1" x14ac:dyDescent="0.25">
      <c r="A17" s="514">
        <v>11</v>
      </c>
      <c r="B17" s="400" t="s">
        <v>853</v>
      </c>
      <c r="C17" s="406">
        <v>560000</v>
      </c>
      <c r="D17" s="406">
        <v>0</v>
      </c>
    </row>
    <row r="18" spans="1:4" ht="17.100000000000001" customHeight="1" x14ac:dyDescent="0.25">
      <c r="A18" s="514">
        <v>12</v>
      </c>
      <c r="B18" s="400" t="s">
        <v>854</v>
      </c>
      <c r="C18" s="406">
        <v>15000</v>
      </c>
      <c r="D18" s="406">
        <v>605000</v>
      </c>
    </row>
    <row r="19" spans="1:4" ht="17.100000000000001" customHeight="1" x14ac:dyDescent="0.25">
      <c r="A19" s="514">
        <v>13</v>
      </c>
      <c r="B19" s="400" t="s">
        <v>855</v>
      </c>
      <c r="C19" s="406">
        <v>140000</v>
      </c>
      <c r="D19" s="406">
        <v>100400</v>
      </c>
    </row>
    <row r="20" spans="1:4" ht="17.100000000000001" customHeight="1" x14ac:dyDescent="0.25">
      <c r="A20" s="514">
        <v>14</v>
      </c>
      <c r="B20" s="400" t="s">
        <v>856</v>
      </c>
      <c r="C20" s="406">
        <v>127500</v>
      </c>
      <c r="D20" s="406">
        <v>127000</v>
      </c>
    </row>
    <row r="21" spans="1:4" ht="17.100000000000001" customHeight="1" x14ac:dyDescent="0.25">
      <c r="A21" s="514">
        <v>15</v>
      </c>
      <c r="B21" s="400" t="s">
        <v>857</v>
      </c>
      <c r="C21" s="406">
        <v>2500000</v>
      </c>
      <c r="D21" s="406">
        <v>1743000</v>
      </c>
    </row>
    <row r="22" spans="1:4" ht="17.100000000000001" customHeight="1" x14ac:dyDescent="0.25">
      <c r="A22" s="514">
        <v>16</v>
      </c>
      <c r="B22" s="400" t="s">
        <v>858</v>
      </c>
      <c r="C22" s="406">
        <v>747900</v>
      </c>
      <c r="D22" s="406">
        <v>334220</v>
      </c>
    </row>
    <row r="23" spans="1:4" ht="17.100000000000001" customHeight="1" x14ac:dyDescent="0.25">
      <c r="A23" s="514">
        <v>17</v>
      </c>
      <c r="B23" s="400" t="s">
        <v>859</v>
      </c>
      <c r="C23" s="436">
        <v>0</v>
      </c>
      <c r="D23" s="406">
        <v>126000</v>
      </c>
    </row>
    <row r="24" spans="1:4" ht="17.100000000000001" customHeight="1" x14ac:dyDescent="0.25">
      <c r="A24" s="514">
        <v>18</v>
      </c>
      <c r="B24" s="400" t="s">
        <v>860</v>
      </c>
      <c r="C24" s="436">
        <v>0</v>
      </c>
      <c r="D24" s="406">
        <v>3000</v>
      </c>
    </row>
    <row r="25" spans="1:4" ht="13.5" x14ac:dyDescent="0.25">
      <c r="A25" s="532" t="s">
        <v>1</v>
      </c>
      <c r="B25" s="532"/>
      <c r="C25" s="408">
        <f>SUM(C7:C24)</f>
        <v>15834415.25</v>
      </c>
      <c r="D25" s="408">
        <f>SUM(D7:D24)</f>
        <v>9875296</v>
      </c>
    </row>
    <row r="26" spans="1:4" ht="13.5" x14ac:dyDescent="0.25">
      <c r="A26" s="528"/>
      <c r="B26" s="528"/>
      <c r="C26" s="528"/>
      <c r="D26" s="528"/>
    </row>
    <row r="27" spans="1:4" x14ac:dyDescent="0.25">
      <c r="A27" s="529"/>
      <c r="B27" s="529"/>
      <c r="C27" s="529"/>
      <c r="D27" s="529"/>
    </row>
    <row r="28" spans="1:4" ht="13.5" x14ac:dyDescent="0.25">
      <c r="A28" s="532"/>
      <c r="B28" s="532"/>
      <c r="C28" s="532"/>
      <c r="D28" s="532"/>
    </row>
  </sheetData>
  <mergeCells count="9">
    <mergeCell ref="A25:B25"/>
    <mergeCell ref="A26:D26"/>
    <mergeCell ref="A27:D27"/>
    <mergeCell ref="A28:D28"/>
    <mergeCell ref="A1:D1"/>
    <mergeCell ref="A2:D2"/>
    <mergeCell ref="A3:D3"/>
    <mergeCell ref="A4:D4"/>
    <mergeCell ref="A5:D5"/>
  </mergeCells>
  <pageMargins left="0.7" right="0.7" top="0.75" bottom="0.75" header="0.3" footer="0.3"/>
  <pageSetup paperSize="9" scale="6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H25"/>
  <sheetViews>
    <sheetView showGridLines="0" topLeftCell="A21" zoomScaleNormal="100" zoomScaleSheetLayoutView="100" workbookViewId="0">
      <selection activeCell="A5" sqref="A5:H25"/>
    </sheetView>
  </sheetViews>
  <sheetFormatPr defaultColWidth="9.140625" defaultRowHeight="12.75" x14ac:dyDescent="0.25"/>
  <cols>
    <col min="1" max="1" width="7" style="393" bestFit="1" customWidth="1"/>
    <col min="2" max="2" width="42.7109375" style="393" bestFit="1" customWidth="1"/>
    <col min="3" max="3" width="17.85546875" style="401" bestFit="1" customWidth="1"/>
    <col min="4" max="4" width="17.28515625" style="401" bestFit="1" customWidth="1"/>
    <col min="5" max="5" width="17.5703125" style="401" bestFit="1" customWidth="1"/>
    <col min="6" max="6" width="9.42578125" style="401" bestFit="1" customWidth="1"/>
    <col min="7" max="7" width="11" style="401" bestFit="1" customWidth="1"/>
    <col min="8" max="8" width="15.7109375" style="401" bestFit="1" customWidth="1"/>
    <col min="9" max="9" width="24.42578125" style="393" customWidth="1"/>
    <col min="10" max="16384" width="9.140625" style="393"/>
  </cols>
  <sheetData>
    <row r="1" spans="1:8" ht="13.5" x14ac:dyDescent="0.25">
      <c r="A1" s="528" t="str">
        <f>Note14!A1</f>
        <v>Idah Local Government of Kogi State</v>
      </c>
      <c r="B1" s="528"/>
      <c r="C1" s="528"/>
      <c r="D1" s="528"/>
      <c r="E1" s="528"/>
      <c r="F1" s="528"/>
      <c r="G1" s="528"/>
      <c r="H1" s="528"/>
    </row>
    <row r="2" spans="1:8" ht="13.5" x14ac:dyDescent="0.25">
      <c r="A2" s="528" t="str">
        <f>Note14!A2</f>
        <v>Financial Statements for the Year Ended 31 December, 2021</v>
      </c>
      <c r="B2" s="528"/>
      <c r="C2" s="528"/>
      <c r="D2" s="528"/>
      <c r="E2" s="528"/>
      <c r="F2" s="528"/>
      <c r="G2" s="528"/>
      <c r="H2" s="528"/>
    </row>
    <row r="3" spans="1:8" ht="13.5" x14ac:dyDescent="0.25">
      <c r="A3" s="528" t="s">
        <v>423</v>
      </c>
      <c r="B3" s="528"/>
      <c r="C3" s="528"/>
      <c r="D3" s="528"/>
      <c r="E3" s="528"/>
      <c r="F3" s="528"/>
      <c r="G3" s="528"/>
      <c r="H3" s="528"/>
    </row>
    <row r="4" spans="1:8" ht="13.5" x14ac:dyDescent="0.25">
      <c r="A4" s="528"/>
      <c r="B4" s="528"/>
      <c r="C4" s="528"/>
      <c r="D4" s="528"/>
      <c r="E4" s="528"/>
      <c r="F4" s="528"/>
      <c r="G4" s="528"/>
      <c r="H4" s="528"/>
    </row>
    <row r="5" spans="1:8" ht="13.5" x14ac:dyDescent="0.25">
      <c r="A5" s="532" t="s">
        <v>955</v>
      </c>
      <c r="B5" s="532"/>
      <c r="C5" s="532"/>
      <c r="D5" s="532"/>
      <c r="E5" s="532"/>
      <c r="F5" s="532"/>
      <c r="G5" s="532"/>
      <c r="H5" s="532"/>
    </row>
    <row r="6" spans="1:8" ht="27" x14ac:dyDescent="0.25">
      <c r="A6" s="528" t="s">
        <v>412</v>
      </c>
      <c r="B6" s="532" t="s">
        <v>385</v>
      </c>
      <c r="C6" s="541" t="str">
        <f>Note14!C6</f>
        <v>Year Ended 31st 
December 2021</v>
      </c>
      <c r="D6" s="541"/>
      <c r="E6" s="541"/>
      <c r="F6" s="541"/>
      <c r="G6" s="541"/>
      <c r="H6" s="397" t="s">
        <v>772</v>
      </c>
    </row>
    <row r="7" spans="1:8" s="398" customFormat="1" ht="13.5" x14ac:dyDescent="0.25">
      <c r="A7" s="528"/>
      <c r="B7" s="532"/>
      <c r="C7" s="395" t="s">
        <v>480</v>
      </c>
      <c r="D7" s="395"/>
      <c r="E7" s="395"/>
      <c r="F7" s="395" t="s">
        <v>481</v>
      </c>
      <c r="G7" s="395" t="s">
        <v>482</v>
      </c>
      <c r="H7" s="395" t="s">
        <v>480</v>
      </c>
    </row>
    <row r="8" spans="1:8" ht="27" x14ac:dyDescent="0.25">
      <c r="A8" s="532" t="s">
        <v>293</v>
      </c>
      <c r="B8" s="532"/>
      <c r="C8" s="395" t="s">
        <v>748</v>
      </c>
      <c r="D8" s="395" t="s">
        <v>747</v>
      </c>
      <c r="E8" s="397" t="s">
        <v>783</v>
      </c>
      <c r="F8" s="408"/>
      <c r="G8" s="408"/>
      <c r="H8" s="408"/>
    </row>
    <row r="9" spans="1:8" x14ac:dyDescent="0.25">
      <c r="A9" s="398">
        <v>1</v>
      </c>
      <c r="B9" s="393" t="s">
        <v>214</v>
      </c>
      <c r="C9" s="406">
        <v>612528406.67999995</v>
      </c>
      <c r="D9" s="406">
        <v>258847581.33000001</v>
      </c>
      <c r="E9" s="401">
        <f>C9-D9</f>
        <v>353680825.3499999</v>
      </c>
    </row>
    <row r="10" spans="1:8" x14ac:dyDescent="0.25">
      <c r="A10" s="398">
        <v>2</v>
      </c>
      <c r="B10" s="393" t="s">
        <v>739</v>
      </c>
    </row>
    <row r="11" spans="1:8" x14ac:dyDescent="0.25">
      <c r="A11" s="529"/>
      <c r="B11" s="529"/>
      <c r="C11" s="529"/>
      <c r="D11" s="529"/>
      <c r="E11" s="529"/>
      <c r="F11" s="529"/>
      <c r="G11" s="529"/>
      <c r="H11" s="529"/>
    </row>
    <row r="12" spans="1:8" ht="13.5" x14ac:dyDescent="0.25">
      <c r="A12" s="532" t="s">
        <v>294</v>
      </c>
      <c r="B12" s="532"/>
      <c r="C12" s="408">
        <f t="shared" ref="C12:H12" si="0">SUM(C9:C10)</f>
        <v>612528406.67999995</v>
      </c>
      <c r="D12" s="408">
        <f t="shared" si="0"/>
        <v>258847581.33000001</v>
      </c>
      <c r="E12" s="408">
        <f t="shared" si="0"/>
        <v>353680825.3499999</v>
      </c>
      <c r="F12" s="408">
        <f t="shared" si="0"/>
        <v>0</v>
      </c>
      <c r="G12" s="408">
        <f t="shared" si="0"/>
        <v>0</v>
      </c>
      <c r="H12" s="408">
        <f t="shared" si="0"/>
        <v>0</v>
      </c>
    </row>
    <row r="13" spans="1:8" x14ac:dyDescent="0.25">
      <c r="A13" s="529"/>
      <c r="B13" s="529"/>
      <c r="C13" s="529"/>
      <c r="D13" s="529"/>
      <c r="E13" s="529"/>
      <c r="F13" s="529"/>
      <c r="G13" s="529"/>
      <c r="H13" s="529"/>
    </row>
    <row r="14" spans="1:8" ht="13.5" x14ac:dyDescent="0.25">
      <c r="A14" s="532" t="s">
        <v>295</v>
      </c>
      <c r="B14" s="532"/>
      <c r="C14" s="541"/>
      <c r="D14" s="541"/>
      <c r="E14" s="541"/>
      <c r="F14" s="541"/>
      <c r="G14" s="541"/>
      <c r="H14" s="541"/>
    </row>
    <row r="15" spans="1:8" x14ac:dyDescent="0.25">
      <c r="A15" s="400">
        <v>1</v>
      </c>
      <c r="B15" s="400" t="s">
        <v>882</v>
      </c>
      <c r="C15" s="442">
        <v>0</v>
      </c>
      <c r="D15" s="442">
        <v>0</v>
      </c>
      <c r="E15" s="442">
        <v>0</v>
      </c>
      <c r="F15" s="442">
        <v>0</v>
      </c>
      <c r="G15" s="442">
        <v>0</v>
      </c>
      <c r="H15" s="442">
        <v>0</v>
      </c>
    </row>
    <row r="16" spans="1:8" x14ac:dyDescent="0.25">
      <c r="A16" s="400">
        <v>2</v>
      </c>
      <c r="B16" s="400" t="s">
        <v>883</v>
      </c>
      <c r="C16" s="442">
        <v>0</v>
      </c>
      <c r="D16" s="442">
        <v>0</v>
      </c>
      <c r="E16" s="442">
        <v>0</v>
      </c>
      <c r="F16" s="442">
        <v>0</v>
      </c>
      <c r="G16" s="442">
        <v>0</v>
      </c>
      <c r="H16" s="442">
        <v>0</v>
      </c>
    </row>
    <row r="17" spans="1:8" x14ac:dyDescent="0.25">
      <c r="A17" s="400">
        <v>3</v>
      </c>
      <c r="B17" s="400" t="s">
        <v>884</v>
      </c>
      <c r="C17" s="442">
        <v>0</v>
      </c>
      <c r="D17" s="442">
        <v>0</v>
      </c>
      <c r="E17" s="442">
        <v>0</v>
      </c>
      <c r="F17" s="442">
        <v>0</v>
      </c>
      <c r="G17" s="442">
        <v>0</v>
      </c>
      <c r="H17" s="442">
        <v>0</v>
      </c>
    </row>
    <row r="18" spans="1:8" x14ac:dyDescent="0.25">
      <c r="A18" s="400">
        <v>4</v>
      </c>
      <c r="B18" s="400" t="s">
        <v>885</v>
      </c>
      <c r="C18" s="442">
        <v>0</v>
      </c>
      <c r="D18" s="442">
        <v>0</v>
      </c>
      <c r="E18" s="442">
        <v>0</v>
      </c>
      <c r="F18" s="442">
        <v>0</v>
      </c>
      <c r="G18" s="442">
        <v>0</v>
      </c>
      <c r="H18" s="442">
        <v>0</v>
      </c>
    </row>
    <row r="19" spans="1:8" x14ac:dyDescent="0.25">
      <c r="A19" s="400">
        <v>5</v>
      </c>
      <c r="B19" s="400" t="s">
        <v>886</v>
      </c>
      <c r="C19" s="442">
        <v>0</v>
      </c>
      <c r="D19" s="442">
        <v>0</v>
      </c>
      <c r="E19" s="442">
        <v>0</v>
      </c>
      <c r="F19" s="442">
        <v>0</v>
      </c>
      <c r="G19" s="442">
        <v>0</v>
      </c>
      <c r="H19" s="442">
        <v>0</v>
      </c>
    </row>
    <row r="20" spans="1:8" x14ac:dyDescent="0.25">
      <c r="A20" s="400">
        <v>6</v>
      </c>
      <c r="B20" s="400" t="s">
        <v>887</v>
      </c>
      <c r="C20" s="406">
        <v>64192400</v>
      </c>
      <c r="D20" s="406">
        <v>32096200</v>
      </c>
      <c r="E20" s="406">
        <v>32096200</v>
      </c>
      <c r="F20" s="442">
        <v>0</v>
      </c>
      <c r="G20" s="442"/>
      <c r="H20" s="442"/>
    </row>
    <row r="21" spans="1:8" x14ac:dyDescent="0.25">
      <c r="A21" s="400">
        <v>7</v>
      </c>
      <c r="B21" s="400" t="s">
        <v>888</v>
      </c>
      <c r="C21" s="442">
        <v>0</v>
      </c>
      <c r="D21" s="442">
        <v>0</v>
      </c>
      <c r="E21" s="442">
        <v>0</v>
      </c>
      <c r="F21" s="442">
        <v>0</v>
      </c>
      <c r="G21" s="442">
        <v>0</v>
      </c>
      <c r="H21" s="442">
        <v>0</v>
      </c>
    </row>
    <row r="22" spans="1:8" ht="13.5" x14ac:dyDescent="0.25">
      <c r="A22" s="532" t="s">
        <v>823</v>
      </c>
      <c r="B22" s="532"/>
      <c r="C22" s="408">
        <f t="shared" ref="C22:H22" si="1">SUM(C15:C21)</f>
        <v>64192400</v>
      </c>
      <c r="D22" s="408">
        <f t="shared" si="1"/>
        <v>32096200</v>
      </c>
      <c r="E22" s="408">
        <f t="shared" si="1"/>
        <v>32096200</v>
      </c>
      <c r="F22" s="408">
        <f t="shared" si="1"/>
        <v>0</v>
      </c>
      <c r="G22" s="408">
        <f t="shared" si="1"/>
        <v>0</v>
      </c>
      <c r="H22" s="408">
        <f t="shared" si="1"/>
        <v>0</v>
      </c>
    </row>
    <row r="23" spans="1:8" x14ac:dyDescent="0.25">
      <c r="C23" s="393"/>
      <c r="D23" s="393"/>
      <c r="E23" s="393"/>
      <c r="F23" s="393"/>
      <c r="G23" s="393"/>
      <c r="H23" s="393"/>
    </row>
    <row r="24" spans="1:8" x14ac:dyDescent="0.25">
      <c r="C24" s="393"/>
      <c r="D24" s="393"/>
      <c r="E24" s="393"/>
      <c r="F24" s="393"/>
      <c r="G24" s="393"/>
      <c r="H24" s="393"/>
    </row>
    <row r="25" spans="1:8" ht="13.5" x14ac:dyDescent="0.25">
      <c r="A25" s="532" t="s">
        <v>367</v>
      </c>
      <c r="B25" s="532"/>
      <c r="C25" s="408">
        <f t="shared" ref="C25:H25" si="2">C12+C22</f>
        <v>676720806.67999995</v>
      </c>
      <c r="D25" s="408">
        <f t="shared" si="2"/>
        <v>290943781.33000004</v>
      </c>
      <c r="E25" s="408">
        <f t="shared" si="2"/>
        <v>385777025.3499999</v>
      </c>
      <c r="F25" s="408">
        <f t="shared" si="2"/>
        <v>0</v>
      </c>
      <c r="G25" s="408">
        <f t="shared" si="2"/>
        <v>0</v>
      </c>
      <c r="H25" s="408">
        <f t="shared" si="2"/>
        <v>0</v>
      </c>
    </row>
  </sheetData>
  <mergeCells count="16">
    <mergeCell ref="A1:H1"/>
    <mergeCell ref="A2:H2"/>
    <mergeCell ref="A3:H3"/>
    <mergeCell ref="A4:H4"/>
    <mergeCell ref="A5:H5"/>
    <mergeCell ref="A6:A7"/>
    <mergeCell ref="B6:B7"/>
    <mergeCell ref="C6:G6"/>
    <mergeCell ref="A8:B8"/>
    <mergeCell ref="A11:H11"/>
    <mergeCell ref="A22:B22"/>
    <mergeCell ref="A14:B14"/>
    <mergeCell ref="A25:B25"/>
    <mergeCell ref="A13:H13"/>
    <mergeCell ref="A12:B12"/>
    <mergeCell ref="C14:H14"/>
  </mergeCells>
  <pageMargins left="0.7" right="0.7" top="0.75" bottom="0.75" header="0.3" footer="0.3"/>
  <pageSetup paperSize="9" scale="6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46367-EEAA-4B33-96AF-E4C93B7E9938}">
  <sheetPr>
    <tabColor theme="9" tint="-0.249977111117893"/>
  </sheetPr>
  <dimension ref="A1:C20"/>
  <sheetViews>
    <sheetView showGridLines="0" topLeftCell="A6" zoomScaleNormal="100" zoomScaleSheetLayoutView="98" workbookViewId="0">
      <selection sqref="A1:C19"/>
    </sheetView>
  </sheetViews>
  <sheetFormatPr defaultColWidth="9.140625" defaultRowHeight="12.75" x14ac:dyDescent="0.25"/>
  <cols>
    <col min="1" max="1" width="16" style="441" customWidth="1"/>
    <col min="2" max="2" width="39.5703125" style="432" customWidth="1"/>
    <col min="3" max="3" width="18.28515625" style="432" customWidth="1"/>
    <col min="4" max="4" width="17.5703125" style="393" bestFit="1" customWidth="1"/>
    <col min="5" max="16384" width="9.140625" style="393"/>
  </cols>
  <sheetData>
    <row r="1" spans="1:3" ht="13.5" x14ac:dyDescent="0.25">
      <c r="A1" s="528" t="str">
        <f>N2a!A1:D1</f>
        <v>Idah Local Government of Kogi State</v>
      </c>
      <c r="B1" s="528"/>
      <c r="C1" s="528"/>
    </row>
    <row r="2" spans="1:3" ht="13.5" x14ac:dyDescent="0.25">
      <c r="A2" s="528" t="str">
        <f>N2a!A2:D2</f>
        <v>Financial Statements for the Year Ended 31 December, 2021</v>
      </c>
      <c r="B2" s="528"/>
      <c r="C2" s="528"/>
    </row>
    <row r="3" spans="1:3" ht="13.5" x14ac:dyDescent="0.25">
      <c r="A3" s="528" t="s">
        <v>423</v>
      </c>
      <c r="B3" s="528"/>
      <c r="C3" s="528"/>
    </row>
    <row r="4" spans="1:3" ht="13.5" x14ac:dyDescent="0.25">
      <c r="A4" s="528"/>
      <c r="B4" s="528"/>
      <c r="C4" s="528"/>
    </row>
    <row r="5" spans="1:3" ht="13.5" x14ac:dyDescent="0.25">
      <c r="A5" s="532" t="s">
        <v>956</v>
      </c>
      <c r="B5" s="532"/>
      <c r="C5" s="532"/>
    </row>
    <row r="6" spans="1:3" s="398" customFormat="1" ht="28.5" customHeight="1" x14ac:dyDescent="0.25">
      <c r="A6" s="438" t="s">
        <v>890</v>
      </c>
      <c r="B6" s="430" t="s">
        <v>385</v>
      </c>
      <c r="C6" s="439" t="s">
        <v>864</v>
      </c>
    </row>
    <row r="7" spans="1:3" ht="20.100000000000001" customHeight="1" x14ac:dyDescent="0.25">
      <c r="A7" s="440">
        <v>11100100100</v>
      </c>
      <c r="B7" s="400" t="s">
        <v>865</v>
      </c>
      <c r="C7" s="406">
        <v>36890296.079999998</v>
      </c>
    </row>
    <row r="8" spans="1:3" ht="20.100000000000001" customHeight="1" x14ac:dyDescent="0.25">
      <c r="A8" s="440">
        <v>11100100200</v>
      </c>
      <c r="B8" s="400" t="s">
        <v>866</v>
      </c>
      <c r="C8" s="406">
        <v>3497529.6</v>
      </c>
    </row>
    <row r="9" spans="1:3" ht="20.100000000000001" customHeight="1" x14ac:dyDescent="0.25">
      <c r="A9" s="440">
        <v>11101300100</v>
      </c>
      <c r="B9" s="400" t="s">
        <v>867</v>
      </c>
      <c r="C9" s="406">
        <v>3196739.52</v>
      </c>
    </row>
    <row r="10" spans="1:3" ht="20.100000000000001" customHeight="1" x14ac:dyDescent="0.25">
      <c r="A10" s="440">
        <v>11200100100</v>
      </c>
      <c r="B10" s="400" t="s">
        <v>868</v>
      </c>
      <c r="C10" s="406">
        <v>39664811.280000001</v>
      </c>
    </row>
    <row r="11" spans="1:3" ht="20.100000000000001" customHeight="1" x14ac:dyDescent="0.25">
      <c r="A11" s="440">
        <v>12500100100</v>
      </c>
      <c r="B11" s="400" t="s">
        <v>869</v>
      </c>
      <c r="C11" s="406">
        <v>107511777.84</v>
      </c>
    </row>
    <row r="12" spans="1:3" ht="20.100000000000001" customHeight="1" x14ac:dyDescent="0.25">
      <c r="A12" s="440">
        <v>21500200100</v>
      </c>
      <c r="B12" s="400" t="s">
        <v>870</v>
      </c>
      <c r="C12" s="406">
        <v>54026630.920000002</v>
      </c>
    </row>
    <row r="13" spans="1:3" ht="20.100000000000001" customHeight="1" x14ac:dyDescent="0.25">
      <c r="A13" s="440">
        <v>22000100100</v>
      </c>
      <c r="B13" s="400" t="s">
        <v>871</v>
      </c>
      <c r="C13" s="406">
        <v>84508155.719999999</v>
      </c>
    </row>
    <row r="14" spans="1:3" ht="20.100000000000001" customHeight="1" x14ac:dyDescent="0.25">
      <c r="A14" s="440">
        <v>22000300100</v>
      </c>
      <c r="B14" s="400" t="s">
        <v>872</v>
      </c>
      <c r="C14" s="406">
        <v>24473228.16</v>
      </c>
    </row>
    <row r="15" spans="1:3" ht="20.100000000000001" customHeight="1" x14ac:dyDescent="0.25">
      <c r="A15" s="440">
        <v>51700100100</v>
      </c>
      <c r="B15" s="400" t="s">
        <v>873</v>
      </c>
      <c r="C15" s="406">
        <v>58504779.359999999</v>
      </c>
    </row>
    <row r="16" spans="1:3" ht="20.100000000000001" customHeight="1" x14ac:dyDescent="0.25">
      <c r="A16" s="440">
        <v>52100100100</v>
      </c>
      <c r="B16" s="400" t="s">
        <v>875</v>
      </c>
      <c r="C16" s="406">
        <v>158958328.08000001</v>
      </c>
    </row>
    <row r="17" spans="1:3" ht="20.100000000000001" customHeight="1" x14ac:dyDescent="0.25">
      <c r="A17" s="440">
        <v>23400100100</v>
      </c>
      <c r="B17" s="400" t="s">
        <v>874</v>
      </c>
      <c r="C17" s="406">
        <v>41296230.119999997</v>
      </c>
    </row>
    <row r="18" spans="1:3" ht="20.100000000000001" customHeight="1" x14ac:dyDescent="0.25">
      <c r="A18" s="440">
        <v>21020101</v>
      </c>
      <c r="B18" s="400" t="s">
        <v>876</v>
      </c>
      <c r="C18" s="406">
        <v>64192400</v>
      </c>
    </row>
    <row r="19" spans="1:3" s="394" customFormat="1" ht="20.100000000000001" customHeight="1" x14ac:dyDescent="0.25">
      <c r="A19" s="438"/>
      <c r="B19" s="430" t="s">
        <v>879</v>
      </c>
      <c r="C19" s="515">
        <v>676720806.67999995</v>
      </c>
    </row>
    <row r="20" spans="1:3" ht="13.5" x14ac:dyDescent="0.25">
      <c r="A20" s="532"/>
      <c r="B20" s="532"/>
    </row>
  </sheetData>
  <mergeCells count="6">
    <mergeCell ref="A20:B20"/>
    <mergeCell ref="A1:C1"/>
    <mergeCell ref="A2:C2"/>
    <mergeCell ref="A3:C3"/>
    <mergeCell ref="A4:C4"/>
    <mergeCell ref="A5:C5"/>
  </mergeCells>
  <pageMargins left="0.7" right="0.7" top="0.75" bottom="0.75" header="0.3" footer="0.3"/>
  <pageSetup paperSize="9" scale="6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D7864-1DCD-4142-A019-E0F662CC209A}">
  <sheetPr>
    <tabColor theme="9" tint="-0.249977111117893"/>
  </sheetPr>
  <dimension ref="A1:E24"/>
  <sheetViews>
    <sheetView showGridLines="0" topLeftCell="A5" zoomScaleNormal="100" zoomScaleSheetLayoutView="98" workbookViewId="0">
      <selection activeCell="A5" sqref="A5:E22"/>
    </sheetView>
  </sheetViews>
  <sheetFormatPr defaultColWidth="9.140625" defaultRowHeight="12.75" x14ac:dyDescent="0.25"/>
  <cols>
    <col min="1" max="1" width="24.5703125" style="437" customWidth="1"/>
    <col min="2" max="2" width="16.7109375" style="432" customWidth="1"/>
    <col min="3" max="3" width="17.85546875" style="415" bestFit="1" customWidth="1"/>
    <col min="4" max="4" width="18.5703125" style="415" bestFit="1" customWidth="1"/>
    <col min="5" max="5" width="18.28515625" style="432" customWidth="1"/>
    <col min="6" max="6" width="17.5703125" style="393" bestFit="1" customWidth="1"/>
    <col min="7" max="16384" width="9.140625" style="393"/>
  </cols>
  <sheetData>
    <row r="1" spans="1:5" ht="13.5" x14ac:dyDescent="0.25">
      <c r="A1" s="528" t="str">
        <f>N2a!A1:D1</f>
        <v>Idah Local Government of Kogi State</v>
      </c>
      <c r="B1" s="528"/>
      <c r="C1" s="528"/>
      <c r="D1" s="528"/>
    </row>
    <row r="2" spans="1:5" ht="13.5" x14ac:dyDescent="0.25">
      <c r="A2" s="528" t="str">
        <f>N2a!A2:D2</f>
        <v>Financial Statements for the Year Ended 31 December, 2021</v>
      </c>
      <c r="B2" s="528"/>
      <c r="C2" s="528"/>
      <c r="D2" s="528"/>
    </row>
    <row r="3" spans="1:5" ht="13.5" x14ac:dyDescent="0.25">
      <c r="A3" s="528" t="s">
        <v>423</v>
      </c>
      <c r="B3" s="528"/>
      <c r="C3" s="528"/>
      <c r="D3" s="528"/>
    </row>
    <row r="4" spans="1:5" ht="13.5" x14ac:dyDescent="0.25">
      <c r="A4" s="528"/>
      <c r="B4" s="528"/>
      <c r="C4" s="528"/>
      <c r="D4" s="528"/>
    </row>
    <row r="5" spans="1:5" ht="13.5" x14ac:dyDescent="0.25">
      <c r="A5" s="638" t="s">
        <v>880</v>
      </c>
      <c r="B5" s="639"/>
      <c r="C5" s="639"/>
      <c r="D5" s="639"/>
      <c r="E5" s="640"/>
    </row>
    <row r="6" spans="1:5" s="398" customFormat="1" ht="27" x14ac:dyDescent="0.25">
      <c r="A6" s="435" t="s">
        <v>861</v>
      </c>
      <c r="B6" s="433" t="s">
        <v>881</v>
      </c>
      <c r="C6" s="433" t="s">
        <v>862</v>
      </c>
      <c r="D6" s="433" t="s">
        <v>863</v>
      </c>
      <c r="E6" s="433" t="s">
        <v>957</v>
      </c>
    </row>
    <row r="7" spans="1:5" x14ac:dyDescent="0.25">
      <c r="A7" s="406" t="s">
        <v>865</v>
      </c>
      <c r="B7" s="508">
        <v>21695676.59</v>
      </c>
      <c r="C7" s="508">
        <v>25000000</v>
      </c>
      <c r="D7" s="508">
        <v>3304323.41</v>
      </c>
      <c r="E7" s="508">
        <v>1919539.14</v>
      </c>
    </row>
    <row r="8" spans="1:5" x14ac:dyDescent="0.25">
      <c r="A8" s="406" t="s">
        <v>866</v>
      </c>
      <c r="B8" s="508">
        <v>1748765.4</v>
      </c>
      <c r="C8" s="508">
        <v>2280000</v>
      </c>
      <c r="D8" s="508">
        <v>531234.60000000009</v>
      </c>
      <c r="E8" s="508" t="s">
        <v>825</v>
      </c>
    </row>
    <row r="9" spans="1:5" x14ac:dyDescent="0.25">
      <c r="A9" s="406" t="s">
        <v>867</v>
      </c>
      <c r="B9" s="508">
        <v>1598367.86</v>
      </c>
      <c r="C9" s="508">
        <v>2280000</v>
      </c>
      <c r="D9" s="508">
        <v>681632.1399999999</v>
      </c>
      <c r="E9" s="508" t="s">
        <v>825</v>
      </c>
    </row>
    <row r="10" spans="1:5" x14ac:dyDescent="0.25">
      <c r="A10" s="406" t="s">
        <v>868</v>
      </c>
      <c r="B10" s="508">
        <v>19832407.5</v>
      </c>
      <c r="C10" s="508">
        <v>20000000</v>
      </c>
      <c r="D10" s="508">
        <v>167592.5</v>
      </c>
      <c r="E10" s="508" t="s">
        <v>825</v>
      </c>
    </row>
    <row r="11" spans="1:5" x14ac:dyDescent="0.25">
      <c r="A11" s="406" t="s">
        <v>869</v>
      </c>
      <c r="B11" s="508">
        <v>39750045.780000001</v>
      </c>
      <c r="C11" s="508">
        <v>60697770</v>
      </c>
      <c r="D11" s="508">
        <v>20947724.219999999</v>
      </c>
      <c r="E11" s="508">
        <v>47062404.560000002</v>
      </c>
    </row>
    <row r="12" spans="1:5" ht="25.5" x14ac:dyDescent="0.25">
      <c r="A12" s="406" t="s">
        <v>870</v>
      </c>
      <c r="B12" s="508">
        <v>19737156.77</v>
      </c>
      <c r="C12" s="508">
        <v>42882820</v>
      </c>
      <c r="D12" s="508">
        <v>23145663.23</v>
      </c>
      <c r="E12" s="508">
        <v>22927312.07</v>
      </c>
    </row>
    <row r="13" spans="1:5" x14ac:dyDescent="0.25">
      <c r="A13" s="406" t="s">
        <v>871</v>
      </c>
      <c r="B13" s="508">
        <v>35174514.590000004</v>
      </c>
      <c r="C13" s="508">
        <v>59077710</v>
      </c>
      <c r="D13" s="508">
        <v>23903195.409999996</v>
      </c>
      <c r="E13" s="508">
        <v>42815932.359999999</v>
      </c>
    </row>
    <row r="14" spans="1:5" x14ac:dyDescent="0.25">
      <c r="A14" s="406" t="s">
        <v>872</v>
      </c>
      <c r="B14" s="508">
        <v>9816324.0600000005</v>
      </c>
      <c r="C14" s="508">
        <v>14234530</v>
      </c>
      <c r="D14" s="508">
        <v>4418205.9399999995</v>
      </c>
      <c r="E14" s="508">
        <v>10458232.199999999</v>
      </c>
    </row>
    <row r="15" spans="1:5" ht="25.5" x14ac:dyDescent="0.25">
      <c r="A15" s="406" t="s">
        <v>873</v>
      </c>
      <c r="B15" s="508">
        <v>23968142.329999998</v>
      </c>
      <c r="C15" s="508">
        <v>44490940</v>
      </c>
      <c r="D15" s="508">
        <v>20522797.670000002</v>
      </c>
      <c r="E15" s="508">
        <v>26968163.149999999</v>
      </c>
    </row>
    <row r="16" spans="1:5" x14ac:dyDescent="0.25">
      <c r="A16" s="406" t="s">
        <v>874</v>
      </c>
      <c r="B16" s="508">
        <v>15310416.289999999</v>
      </c>
      <c r="C16" s="508">
        <v>39642870</v>
      </c>
      <c r="D16" s="508">
        <v>24332453.710000001</v>
      </c>
      <c r="E16" s="508">
        <v>18489733.739999998</v>
      </c>
    </row>
    <row r="17" spans="1:5" x14ac:dyDescent="0.25">
      <c r="A17" s="406" t="s">
        <v>875</v>
      </c>
      <c r="B17" s="508">
        <v>57016303.299999997</v>
      </c>
      <c r="C17" s="508">
        <v>98127820</v>
      </c>
      <c r="D17" s="508">
        <v>41111516.700000003</v>
      </c>
      <c r="E17" s="508">
        <v>71542677.019999996</v>
      </c>
    </row>
    <row r="18" spans="1:5" ht="25.5" x14ac:dyDescent="0.25">
      <c r="A18" s="406" t="s">
        <v>876</v>
      </c>
      <c r="B18" s="508">
        <v>32096200</v>
      </c>
      <c r="C18" s="508">
        <v>0</v>
      </c>
      <c r="D18" s="508">
        <v>-32096200</v>
      </c>
      <c r="E18" s="508">
        <v>0</v>
      </c>
    </row>
    <row r="19" spans="1:5" x14ac:dyDescent="0.25">
      <c r="A19" s="406" t="s">
        <v>877</v>
      </c>
      <c r="B19" s="508">
        <v>9267171.8599999994</v>
      </c>
      <c r="C19" s="508">
        <v>0</v>
      </c>
      <c r="D19" s="508">
        <v>-9267171.8599999994</v>
      </c>
      <c r="E19" s="508">
        <v>11257313.109999999</v>
      </c>
    </row>
    <row r="20" spans="1:5" x14ac:dyDescent="0.25">
      <c r="A20" s="406" t="s">
        <v>739</v>
      </c>
      <c r="B20" s="508">
        <v>3092990.5</v>
      </c>
      <c r="C20" s="508">
        <v>0</v>
      </c>
      <c r="D20" s="508">
        <v>-3092990.5</v>
      </c>
      <c r="E20" s="508">
        <v>3820634.06</v>
      </c>
    </row>
    <row r="21" spans="1:5" x14ac:dyDescent="0.25">
      <c r="A21" s="406" t="s">
        <v>878</v>
      </c>
      <c r="B21" s="508">
        <v>839298.5</v>
      </c>
      <c r="C21" s="508">
        <v>0</v>
      </c>
      <c r="D21" s="508">
        <v>-839298.5</v>
      </c>
      <c r="E21" s="508">
        <v>1712073.57</v>
      </c>
    </row>
    <row r="22" spans="1:5" ht="30" customHeight="1" x14ac:dyDescent="0.25">
      <c r="A22" s="436" t="s">
        <v>879</v>
      </c>
      <c r="B22" s="509">
        <f>SUM(B7:B21)</f>
        <v>290943781.32999998</v>
      </c>
      <c r="C22" s="509">
        <f t="shared" ref="C22:E22" si="0">SUM(C7:C21)</f>
        <v>408714460</v>
      </c>
      <c r="D22" s="509">
        <v>163066339.53</v>
      </c>
      <c r="E22" s="509">
        <f t="shared" si="0"/>
        <v>258974014.98000002</v>
      </c>
    </row>
    <row r="23" spans="1:5" x14ac:dyDescent="0.25">
      <c r="A23" s="529"/>
      <c r="B23" s="529"/>
      <c r="C23" s="529"/>
      <c r="D23" s="529"/>
    </row>
    <row r="24" spans="1:5" ht="13.5" x14ac:dyDescent="0.25">
      <c r="A24" s="532"/>
      <c r="B24" s="532"/>
      <c r="C24" s="532"/>
      <c r="D24" s="532"/>
    </row>
  </sheetData>
  <mergeCells count="7">
    <mergeCell ref="A23:D23"/>
    <mergeCell ref="A24:D24"/>
    <mergeCell ref="A1:D1"/>
    <mergeCell ref="A2:D2"/>
    <mergeCell ref="A3:D3"/>
    <mergeCell ref="A4:D4"/>
    <mergeCell ref="A5:E5"/>
  </mergeCells>
  <pageMargins left="0.7" right="0.7" top="0.75" bottom="0.75" header="0.3" footer="0.3"/>
  <pageSetup paperSize="9" scale="6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H15"/>
  <sheetViews>
    <sheetView showGridLines="0" zoomScaleNormal="100" zoomScaleSheetLayoutView="118" workbookViewId="0">
      <selection sqref="A1:H12"/>
    </sheetView>
  </sheetViews>
  <sheetFormatPr defaultColWidth="9.140625" defaultRowHeight="12.75" x14ac:dyDescent="0.25"/>
  <cols>
    <col min="1" max="1" width="5.7109375" style="393" customWidth="1"/>
    <col min="2" max="2" width="20.5703125" style="393" bestFit="1" customWidth="1"/>
    <col min="3" max="3" width="13" style="393" hidden="1" customWidth="1"/>
    <col min="4" max="4" width="17.85546875" style="393" bestFit="1" customWidth="1"/>
    <col min="5" max="5" width="12.140625" style="393" hidden="1" customWidth="1"/>
    <col min="6" max="6" width="16.5703125" style="393" customWidth="1"/>
    <col min="7" max="7" width="15.5703125" style="393" customWidth="1"/>
    <col min="8" max="8" width="18.28515625" style="393" bestFit="1" customWidth="1"/>
    <col min="9" max="9" width="18" style="393" customWidth="1"/>
    <col min="10" max="10" width="14.5703125" style="393" customWidth="1"/>
    <col min="11" max="11" width="10.28515625" style="393" customWidth="1"/>
    <col min="12" max="16384" width="9.140625" style="393"/>
  </cols>
  <sheetData>
    <row r="1" spans="1:8" ht="13.5" x14ac:dyDescent="0.25">
      <c r="A1" s="528" t="str">
        <f>N4a!A1</f>
        <v>Idah Local Government of Kogi State</v>
      </c>
      <c r="B1" s="528"/>
      <c r="C1" s="528"/>
      <c r="D1" s="528"/>
      <c r="E1" s="528"/>
      <c r="F1" s="528"/>
      <c r="G1" s="528"/>
      <c r="H1" s="528"/>
    </row>
    <row r="2" spans="1:8" ht="13.5" x14ac:dyDescent="0.25">
      <c r="A2" s="528" t="str">
        <f>N4a!A2</f>
        <v>Financial Statements for the Year Ended 31 December, 2021</v>
      </c>
      <c r="B2" s="528"/>
      <c r="C2" s="528"/>
      <c r="D2" s="528"/>
      <c r="E2" s="528"/>
      <c r="F2" s="528"/>
      <c r="G2" s="528"/>
      <c r="H2" s="528"/>
    </row>
    <row r="3" spans="1:8" ht="13.5" x14ac:dyDescent="0.25">
      <c r="A3" s="528" t="s">
        <v>423</v>
      </c>
      <c r="B3" s="528"/>
      <c r="C3" s="528"/>
      <c r="D3" s="528"/>
      <c r="E3" s="528"/>
      <c r="F3" s="528"/>
      <c r="G3" s="528"/>
      <c r="H3" s="528"/>
    </row>
    <row r="4" spans="1:8" ht="13.5" x14ac:dyDescent="0.25">
      <c r="A4" s="528"/>
      <c r="B4" s="528"/>
      <c r="C4" s="528"/>
      <c r="D4" s="528"/>
      <c r="E4" s="528"/>
      <c r="F4" s="528"/>
      <c r="G4" s="528"/>
      <c r="H4" s="528"/>
    </row>
    <row r="5" spans="1:8" ht="13.5" x14ac:dyDescent="0.25">
      <c r="A5" s="532" t="s">
        <v>891</v>
      </c>
      <c r="B5" s="532"/>
      <c r="C5" s="532"/>
      <c r="D5" s="532"/>
      <c r="E5" s="532"/>
      <c r="F5" s="532"/>
      <c r="G5" s="532"/>
      <c r="H5" s="532"/>
    </row>
    <row r="6" spans="1:8" s="398" customFormat="1" ht="27" x14ac:dyDescent="0.25">
      <c r="A6" s="528" t="s">
        <v>412</v>
      </c>
      <c r="B6" s="528" t="s">
        <v>385</v>
      </c>
      <c r="C6" s="528" t="str">
        <f>N4a!C6</f>
        <v>Year Ended 31st 
December 2021</v>
      </c>
      <c r="D6" s="528"/>
      <c r="E6" s="528"/>
      <c r="F6" s="528"/>
      <c r="G6" s="528"/>
      <c r="H6" s="433" t="s">
        <v>772</v>
      </c>
    </row>
    <row r="7" spans="1:8" s="398" customFormat="1" ht="13.5" x14ac:dyDescent="0.25">
      <c r="A7" s="528"/>
      <c r="B7" s="528"/>
      <c r="C7" s="528" t="s">
        <v>480</v>
      </c>
      <c r="D7" s="528"/>
      <c r="E7" s="528"/>
      <c r="F7" s="396" t="s">
        <v>481</v>
      </c>
      <c r="G7" s="396" t="s">
        <v>482</v>
      </c>
      <c r="H7" s="396" t="s">
        <v>480</v>
      </c>
    </row>
    <row r="8" spans="1:8" s="398" customFormat="1" ht="27" x14ac:dyDescent="0.25">
      <c r="A8" s="407" t="s">
        <v>291</v>
      </c>
      <c r="B8" s="434"/>
      <c r="C8" s="428" t="s">
        <v>784</v>
      </c>
      <c r="D8" s="396" t="s">
        <v>747</v>
      </c>
      <c r="E8" s="428" t="s">
        <v>778</v>
      </c>
      <c r="F8" s="641"/>
      <c r="G8" s="641"/>
      <c r="H8" s="641"/>
    </row>
    <row r="9" spans="1:8" x14ac:dyDescent="0.25">
      <c r="A9" s="399">
        <v>1</v>
      </c>
      <c r="B9" s="393" t="s">
        <v>429</v>
      </c>
      <c r="C9" s="432"/>
      <c r="D9" s="406">
        <v>262703444.96000001</v>
      </c>
      <c r="E9" s="406">
        <v>131351722</v>
      </c>
      <c r="F9" s="406">
        <v>131351722.48</v>
      </c>
      <c r="G9" s="415">
        <f>D9-F9</f>
        <v>131351722.48</v>
      </c>
      <c r="H9" s="432">
        <v>0</v>
      </c>
    </row>
    <row r="10" spans="1:8" x14ac:dyDescent="0.25">
      <c r="A10" s="399">
        <v>2</v>
      </c>
      <c r="B10" s="393" t="s">
        <v>430</v>
      </c>
      <c r="C10" s="432"/>
      <c r="D10" s="432" t="s">
        <v>825</v>
      </c>
      <c r="E10" s="432"/>
      <c r="F10" s="432">
        <v>0</v>
      </c>
      <c r="G10" s="432">
        <f>F10-C10</f>
        <v>0</v>
      </c>
      <c r="H10" s="432">
        <v>0</v>
      </c>
    </row>
    <row r="11" spans="1:8" x14ac:dyDescent="0.25">
      <c r="A11" s="529"/>
      <c r="B11" s="529"/>
      <c r="C11" s="529"/>
      <c r="D11" s="529"/>
      <c r="E11" s="529"/>
      <c r="F11" s="529"/>
      <c r="G11" s="529"/>
      <c r="H11" s="529"/>
    </row>
    <row r="12" spans="1:8" ht="13.5" x14ac:dyDescent="0.25">
      <c r="A12" s="532" t="s">
        <v>292</v>
      </c>
      <c r="B12" s="532"/>
      <c r="C12" s="394">
        <f t="shared" ref="C12:H12" si="0">SUM(C9:C10)</f>
        <v>0</v>
      </c>
      <c r="D12" s="408">
        <f t="shared" si="0"/>
        <v>262703444.96000001</v>
      </c>
      <c r="E12" s="408">
        <f t="shared" si="0"/>
        <v>131351722</v>
      </c>
      <c r="F12" s="408">
        <f t="shared" si="0"/>
        <v>131351722.48</v>
      </c>
      <c r="G12" s="408">
        <f t="shared" si="0"/>
        <v>131351722.48</v>
      </c>
      <c r="H12" s="394">
        <f t="shared" si="0"/>
        <v>0</v>
      </c>
    </row>
    <row r="13" spans="1:8" ht="13.5" x14ac:dyDescent="0.25">
      <c r="A13" s="528"/>
      <c r="B13" s="528"/>
      <c r="C13" s="528"/>
      <c r="D13" s="528"/>
      <c r="E13" s="528"/>
      <c r="F13" s="528"/>
      <c r="G13" s="528"/>
      <c r="H13" s="528"/>
    </row>
    <row r="14" spans="1:8" x14ac:dyDescent="0.25">
      <c r="A14" s="529"/>
      <c r="B14" s="529"/>
      <c r="C14" s="529"/>
      <c r="D14" s="529"/>
      <c r="E14" s="529"/>
      <c r="F14" s="529"/>
      <c r="G14" s="529"/>
      <c r="H14" s="529"/>
    </row>
    <row r="15" spans="1:8" ht="13.5" x14ac:dyDescent="0.25">
      <c r="A15" s="532"/>
      <c r="B15" s="532"/>
      <c r="C15" s="532"/>
      <c r="D15" s="532"/>
      <c r="E15" s="532"/>
      <c r="F15" s="532"/>
      <c r="G15" s="532"/>
      <c r="H15" s="532"/>
    </row>
  </sheetData>
  <mergeCells count="15">
    <mergeCell ref="A1:H1"/>
    <mergeCell ref="A2:H2"/>
    <mergeCell ref="A3:H3"/>
    <mergeCell ref="A6:A7"/>
    <mergeCell ref="B6:B7"/>
    <mergeCell ref="C6:G6"/>
    <mergeCell ref="A4:H4"/>
    <mergeCell ref="A5:H5"/>
    <mergeCell ref="C7:E7"/>
    <mergeCell ref="F8:H8"/>
    <mergeCell ref="A12:B12"/>
    <mergeCell ref="A11:H11"/>
    <mergeCell ref="A15:H15"/>
    <mergeCell ref="A13:H13"/>
    <mergeCell ref="A14:H14"/>
  </mergeCells>
  <pageMargins left="0.7" right="0.7" top="0.75" bottom="0.75" header="0.3" footer="0.3"/>
  <pageSetup paperSize="9" scale="6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G441"/>
  <sheetViews>
    <sheetView view="pageBreakPreview" zoomScaleNormal="100" zoomScaleSheetLayoutView="100" workbookViewId="0">
      <selection activeCell="B13" sqref="B13"/>
    </sheetView>
  </sheetViews>
  <sheetFormatPr defaultColWidth="9.140625" defaultRowHeight="14.25" x14ac:dyDescent="0.2"/>
  <cols>
    <col min="1" max="1" width="15" style="321" customWidth="1"/>
    <col min="2" max="2" width="47.5703125" style="281" customWidth="1"/>
    <col min="3" max="3" width="16.7109375" style="281" bestFit="1" customWidth="1"/>
    <col min="4" max="4" width="16.28515625" style="281" bestFit="1" customWidth="1"/>
    <col min="5" max="5" width="15.140625" style="281" bestFit="1" customWidth="1"/>
    <col min="6" max="6" width="18.28515625" style="322" bestFit="1" customWidth="1"/>
    <col min="7" max="7" width="16" style="281" bestFit="1" customWidth="1"/>
    <col min="8" max="16384" width="9.140625" style="281"/>
  </cols>
  <sheetData>
    <row r="1" spans="1:6" ht="16.5" thickBot="1" x14ac:dyDescent="0.35">
      <c r="A1" s="648" t="str">
        <f>'N5'!A1</f>
        <v>Idah Local Government of Kogi State</v>
      </c>
      <c r="B1" s="649"/>
      <c r="C1" s="649"/>
      <c r="D1" s="649"/>
      <c r="E1" s="649"/>
      <c r="F1" s="650"/>
    </row>
    <row r="2" spans="1:6" ht="16.5" thickBot="1" x14ac:dyDescent="0.35">
      <c r="A2" s="648" t="str">
        <f>'N5'!A2</f>
        <v>Financial Statements for the Year Ended 31 December, 2021</v>
      </c>
      <c r="B2" s="649"/>
      <c r="C2" s="649"/>
      <c r="D2" s="649"/>
      <c r="E2" s="649"/>
      <c r="F2" s="650"/>
    </row>
    <row r="3" spans="1:6" ht="16.5" thickBot="1" x14ac:dyDescent="0.35">
      <c r="A3" s="648" t="s">
        <v>423</v>
      </c>
      <c r="B3" s="649"/>
      <c r="C3" s="649"/>
      <c r="D3" s="649"/>
      <c r="E3" s="649"/>
      <c r="F3" s="650"/>
    </row>
    <row r="4" spans="1:6" ht="16.5" thickBot="1" x14ac:dyDescent="0.35">
      <c r="A4" s="648"/>
      <c r="B4" s="649"/>
      <c r="C4" s="649"/>
      <c r="D4" s="649"/>
      <c r="E4" s="649"/>
      <c r="F4" s="650"/>
    </row>
    <row r="5" spans="1:6" ht="16.5" thickBot="1" x14ac:dyDescent="0.35">
      <c r="A5" s="651" t="s">
        <v>788</v>
      </c>
      <c r="B5" s="652"/>
      <c r="C5" s="652"/>
      <c r="D5" s="652"/>
      <c r="E5" s="652"/>
      <c r="F5" s="653"/>
    </row>
    <row r="6" spans="1:6" ht="32.25" thickBot="1" x14ac:dyDescent="0.25">
      <c r="A6" s="654" t="s">
        <v>785</v>
      </c>
      <c r="B6" s="656" t="s">
        <v>385</v>
      </c>
      <c r="C6" s="658" t="str">
        <f>'N5'!C6</f>
        <v>Year Ended 31st 
December 2021</v>
      </c>
      <c r="D6" s="659"/>
      <c r="E6" s="660"/>
      <c r="F6" s="284" t="s">
        <v>773</v>
      </c>
    </row>
    <row r="7" spans="1:6" ht="16.5" thickBot="1" x14ac:dyDescent="0.35">
      <c r="A7" s="655"/>
      <c r="B7" s="657"/>
      <c r="C7" s="369" t="s">
        <v>480</v>
      </c>
      <c r="D7" s="370" t="s">
        <v>481</v>
      </c>
      <c r="E7" s="371" t="s">
        <v>482</v>
      </c>
      <c r="F7" s="368" t="s">
        <v>480</v>
      </c>
    </row>
    <row r="8" spans="1:6" x14ac:dyDescent="0.2">
      <c r="A8" s="307">
        <v>22020512</v>
      </c>
      <c r="B8" s="308" t="s">
        <v>275</v>
      </c>
      <c r="C8" s="309">
        <v>250364886.43000001</v>
      </c>
      <c r="D8" s="309">
        <v>330852700</v>
      </c>
      <c r="E8" s="309">
        <v>80487813.569999993</v>
      </c>
      <c r="F8" s="310">
        <v>0</v>
      </c>
    </row>
    <row r="9" spans="1:6" x14ac:dyDescent="0.2">
      <c r="A9" s="311">
        <v>22020109</v>
      </c>
      <c r="B9" s="312" t="s">
        <v>236</v>
      </c>
      <c r="C9" s="313">
        <v>34277080</v>
      </c>
      <c r="D9" s="313">
        <v>35000000</v>
      </c>
      <c r="E9" s="313">
        <v>722920</v>
      </c>
      <c r="F9" s="314">
        <v>29846320</v>
      </c>
    </row>
    <row r="10" spans="1:6" ht="28.5" x14ac:dyDescent="0.2">
      <c r="A10" s="311">
        <v>22021210</v>
      </c>
      <c r="B10" s="312" t="s">
        <v>277</v>
      </c>
      <c r="C10" s="313">
        <v>0</v>
      </c>
      <c r="D10" s="313">
        <v>5000000</v>
      </c>
      <c r="E10" s="313">
        <v>5000000</v>
      </c>
      <c r="F10" s="314">
        <v>0</v>
      </c>
    </row>
    <row r="11" spans="1:6" x14ac:dyDescent="0.2">
      <c r="A11" s="311">
        <v>22020666</v>
      </c>
      <c r="B11" s="312" t="s">
        <v>238</v>
      </c>
      <c r="C11" s="313">
        <v>750000</v>
      </c>
      <c r="D11" s="313">
        <v>10563408</v>
      </c>
      <c r="E11" s="313">
        <v>9813408</v>
      </c>
      <c r="F11" s="314">
        <v>0</v>
      </c>
    </row>
    <row r="12" spans="1:6" x14ac:dyDescent="0.2">
      <c r="A12" s="311">
        <v>22020748</v>
      </c>
      <c r="B12" s="312" t="s">
        <v>233</v>
      </c>
      <c r="C12" s="313">
        <v>560000</v>
      </c>
      <c r="D12" s="313">
        <v>10500000</v>
      </c>
      <c r="E12" s="313">
        <v>9940000</v>
      </c>
      <c r="F12" s="314">
        <v>71042822.370000005</v>
      </c>
    </row>
    <row r="13" spans="1:6" x14ac:dyDescent="0.2">
      <c r="A13" s="311">
        <v>22021105</v>
      </c>
      <c r="B13" s="312" t="s">
        <v>287</v>
      </c>
      <c r="C13" s="313">
        <v>17500000</v>
      </c>
      <c r="D13" s="313">
        <v>20000000</v>
      </c>
      <c r="E13" s="313">
        <v>2500000</v>
      </c>
      <c r="F13" s="314">
        <v>0</v>
      </c>
    </row>
    <row r="14" spans="1:6" x14ac:dyDescent="0.2">
      <c r="A14" s="311">
        <v>22021208</v>
      </c>
      <c r="B14" s="312" t="s">
        <v>224</v>
      </c>
      <c r="C14" s="313">
        <v>145622500</v>
      </c>
      <c r="D14" s="313">
        <v>150000000</v>
      </c>
      <c r="E14" s="313">
        <v>4377500</v>
      </c>
      <c r="F14" s="314">
        <v>5185450</v>
      </c>
    </row>
    <row r="15" spans="1:6" ht="28.5" x14ac:dyDescent="0.2">
      <c r="A15" s="311">
        <v>22020742</v>
      </c>
      <c r="B15" s="312" t="s">
        <v>786</v>
      </c>
      <c r="C15" s="313">
        <v>0</v>
      </c>
      <c r="D15" s="313">
        <v>1119000</v>
      </c>
      <c r="E15" s="313">
        <v>1119000</v>
      </c>
      <c r="F15" s="314">
        <v>0</v>
      </c>
    </row>
    <row r="16" spans="1:6" x14ac:dyDescent="0.2">
      <c r="A16" s="311">
        <v>22020208</v>
      </c>
      <c r="B16" s="312" t="s">
        <v>274</v>
      </c>
      <c r="C16" s="313">
        <v>0</v>
      </c>
      <c r="D16" s="313">
        <v>600000</v>
      </c>
      <c r="E16" s="313">
        <v>600000</v>
      </c>
      <c r="F16" s="314">
        <v>0</v>
      </c>
    </row>
    <row r="17" spans="1:6" x14ac:dyDescent="0.2">
      <c r="A17" s="311">
        <v>22020773</v>
      </c>
      <c r="B17" s="312" t="s">
        <v>242</v>
      </c>
      <c r="C17" s="313">
        <v>2200000</v>
      </c>
      <c r="D17" s="313">
        <v>4000000</v>
      </c>
      <c r="E17" s="313">
        <v>1800000</v>
      </c>
      <c r="F17" s="314">
        <v>0</v>
      </c>
    </row>
    <row r="18" spans="1:6" ht="28.5" x14ac:dyDescent="0.2">
      <c r="A18" s="311">
        <v>22021083</v>
      </c>
      <c r="B18" s="312" t="s">
        <v>283</v>
      </c>
      <c r="C18" s="313">
        <v>0</v>
      </c>
      <c r="D18" s="313">
        <v>5000000</v>
      </c>
      <c r="E18" s="313">
        <v>5000000</v>
      </c>
      <c r="F18" s="314">
        <v>0</v>
      </c>
    </row>
    <row r="19" spans="1:6" x14ac:dyDescent="0.2">
      <c r="A19" s="311">
        <v>22020706</v>
      </c>
      <c r="B19" s="312" t="s">
        <v>276</v>
      </c>
      <c r="C19" s="313">
        <v>0</v>
      </c>
      <c r="D19" s="313">
        <v>5000000</v>
      </c>
      <c r="E19" s="313">
        <v>5000000</v>
      </c>
      <c r="F19" s="314">
        <v>0</v>
      </c>
    </row>
    <row r="20" spans="1:6" x14ac:dyDescent="0.2">
      <c r="A20" s="311">
        <v>22020217</v>
      </c>
      <c r="B20" s="312" t="s">
        <v>240</v>
      </c>
      <c r="C20" s="313">
        <v>13700</v>
      </c>
      <c r="D20" s="313">
        <v>600000</v>
      </c>
      <c r="E20" s="313">
        <v>586300</v>
      </c>
      <c r="F20" s="314">
        <v>0</v>
      </c>
    </row>
    <row r="21" spans="1:6" x14ac:dyDescent="0.2">
      <c r="A21" s="311">
        <v>22020714</v>
      </c>
      <c r="B21" s="312" t="s">
        <v>231</v>
      </c>
      <c r="C21" s="313">
        <v>5762000</v>
      </c>
      <c r="D21" s="313">
        <v>10520200</v>
      </c>
      <c r="E21" s="313">
        <v>4758200</v>
      </c>
      <c r="F21" s="314">
        <v>3702000</v>
      </c>
    </row>
    <row r="22" spans="1:6" ht="28.5" x14ac:dyDescent="0.2">
      <c r="A22" s="311">
        <v>22021014</v>
      </c>
      <c r="B22" s="312" t="s">
        <v>217</v>
      </c>
      <c r="C22" s="313">
        <v>29500000</v>
      </c>
      <c r="D22" s="313">
        <v>30000000</v>
      </c>
      <c r="E22" s="313">
        <v>500000</v>
      </c>
      <c r="F22" s="314">
        <v>48550748.560000002</v>
      </c>
    </row>
    <row r="23" spans="1:6" x14ac:dyDescent="0.2">
      <c r="A23" s="311">
        <v>22020617</v>
      </c>
      <c r="B23" s="312" t="s">
        <v>219</v>
      </c>
      <c r="C23" s="313">
        <v>49798500</v>
      </c>
      <c r="D23" s="313">
        <v>60000000</v>
      </c>
      <c r="E23" s="313">
        <v>10201500</v>
      </c>
      <c r="F23" s="314">
        <v>67800260</v>
      </c>
    </row>
    <row r="24" spans="1:6" ht="42.75" x14ac:dyDescent="0.2">
      <c r="A24" s="311">
        <v>22020728</v>
      </c>
      <c r="B24" s="312" t="s">
        <v>232</v>
      </c>
      <c r="C24" s="313">
        <v>667251975.44000006</v>
      </c>
      <c r="D24" s="313">
        <v>360000000</v>
      </c>
      <c r="E24" s="313">
        <v>-307251975.44000006</v>
      </c>
      <c r="F24" s="314">
        <v>220244423</v>
      </c>
    </row>
    <row r="25" spans="1:6" x14ac:dyDescent="0.2">
      <c r="A25" s="311">
        <v>22021028</v>
      </c>
      <c r="B25" s="312" t="s">
        <v>279</v>
      </c>
      <c r="C25" s="313">
        <v>0</v>
      </c>
      <c r="D25" s="313">
        <v>1000000</v>
      </c>
      <c r="E25" s="313">
        <v>1000000</v>
      </c>
      <c r="F25" s="314">
        <v>0</v>
      </c>
    </row>
    <row r="26" spans="1:6" x14ac:dyDescent="0.2">
      <c r="A26" s="311">
        <v>22020633</v>
      </c>
      <c r="B26" s="312" t="s">
        <v>234</v>
      </c>
      <c r="C26" s="313">
        <v>52686000</v>
      </c>
      <c r="D26" s="313">
        <v>57180000</v>
      </c>
      <c r="E26" s="313">
        <v>4494000</v>
      </c>
      <c r="F26" s="314">
        <v>2215000</v>
      </c>
    </row>
    <row r="27" spans="1:6" ht="28.5" x14ac:dyDescent="0.2">
      <c r="A27" s="311">
        <v>22020696</v>
      </c>
      <c r="B27" s="312" t="s">
        <v>221</v>
      </c>
      <c r="C27" s="313">
        <v>6200000</v>
      </c>
      <c r="D27" s="313">
        <v>7000000</v>
      </c>
      <c r="E27" s="313">
        <v>800000</v>
      </c>
      <c r="F27" s="314">
        <v>1050000</v>
      </c>
    </row>
    <row r="28" spans="1:6" x14ac:dyDescent="0.2">
      <c r="A28" s="311">
        <v>22020665</v>
      </c>
      <c r="B28" s="312" t="s">
        <v>281</v>
      </c>
      <c r="C28" s="313">
        <v>0</v>
      </c>
      <c r="D28" s="313">
        <v>200000</v>
      </c>
      <c r="E28" s="313">
        <v>200000</v>
      </c>
      <c r="F28" s="314">
        <v>0</v>
      </c>
    </row>
    <row r="29" spans="1:6" x14ac:dyDescent="0.2">
      <c r="A29" s="311">
        <v>22021043</v>
      </c>
      <c r="B29" s="312" t="s">
        <v>270</v>
      </c>
      <c r="C29" s="313">
        <v>9700100</v>
      </c>
      <c r="D29" s="313">
        <v>10000000</v>
      </c>
      <c r="E29" s="313">
        <v>299900</v>
      </c>
      <c r="F29" s="314">
        <v>0</v>
      </c>
    </row>
    <row r="30" spans="1:6" x14ac:dyDescent="0.2">
      <c r="A30" s="311">
        <v>22020668</v>
      </c>
      <c r="B30" s="312" t="s">
        <v>230</v>
      </c>
      <c r="C30" s="313">
        <v>10000000</v>
      </c>
      <c r="D30" s="313">
        <v>10000000</v>
      </c>
      <c r="E30" s="313">
        <v>0</v>
      </c>
      <c r="F30" s="314">
        <v>4500000</v>
      </c>
    </row>
    <row r="31" spans="1:6" x14ac:dyDescent="0.2">
      <c r="A31" s="311">
        <v>22020649</v>
      </c>
      <c r="B31" s="312" t="s">
        <v>280</v>
      </c>
      <c r="C31" s="313">
        <v>0</v>
      </c>
      <c r="D31" s="313">
        <v>5000000</v>
      </c>
      <c r="E31" s="313">
        <v>5000000</v>
      </c>
      <c r="F31" s="314">
        <v>0</v>
      </c>
    </row>
    <row r="32" spans="1:6" x14ac:dyDescent="0.2">
      <c r="A32" s="311">
        <v>22021016</v>
      </c>
      <c r="B32" s="312" t="s">
        <v>487</v>
      </c>
      <c r="C32" s="313">
        <v>236620000</v>
      </c>
      <c r="D32" s="313">
        <v>240000000</v>
      </c>
      <c r="E32" s="313">
        <v>3380000</v>
      </c>
      <c r="F32" s="314"/>
    </row>
    <row r="33" spans="1:6" x14ac:dyDescent="0.2">
      <c r="A33" s="311">
        <v>22021016</v>
      </c>
      <c r="B33" s="312" t="s">
        <v>223</v>
      </c>
      <c r="C33" s="313">
        <v>60500000</v>
      </c>
      <c r="D33" s="313">
        <v>60800000</v>
      </c>
      <c r="E33" s="313">
        <v>300000</v>
      </c>
      <c r="F33" s="314">
        <v>56440000</v>
      </c>
    </row>
    <row r="34" spans="1:6" x14ac:dyDescent="0.2">
      <c r="A34" s="311">
        <v>22020731</v>
      </c>
      <c r="B34" s="312" t="s">
        <v>226</v>
      </c>
      <c r="C34" s="313">
        <v>20483149</v>
      </c>
      <c r="D34" s="313">
        <v>20490003</v>
      </c>
      <c r="E34" s="313">
        <v>6854</v>
      </c>
      <c r="F34" s="314">
        <v>12985392</v>
      </c>
    </row>
    <row r="35" spans="1:6" x14ac:dyDescent="0.2">
      <c r="A35" s="311">
        <v>22020444</v>
      </c>
      <c r="B35" s="312" t="s">
        <v>241</v>
      </c>
      <c r="C35" s="313">
        <v>20000000</v>
      </c>
      <c r="D35" s="313">
        <v>5000000</v>
      </c>
      <c r="E35" s="313">
        <v>-15000000</v>
      </c>
      <c r="F35" s="314">
        <v>0</v>
      </c>
    </row>
    <row r="36" spans="1:6" x14ac:dyDescent="0.2">
      <c r="A36" s="311">
        <v>22020314</v>
      </c>
      <c r="B36" s="312" t="s">
        <v>222</v>
      </c>
      <c r="C36" s="313">
        <v>9341666</v>
      </c>
      <c r="D36" s="313">
        <v>15500000</v>
      </c>
      <c r="E36" s="313">
        <v>6158334</v>
      </c>
      <c r="F36" s="314">
        <v>13970000</v>
      </c>
    </row>
    <row r="37" spans="1:6" x14ac:dyDescent="0.2">
      <c r="A37" s="311">
        <v>22020406</v>
      </c>
      <c r="B37" s="312" t="s">
        <v>237</v>
      </c>
      <c r="C37" s="313">
        <v>2955000</v>
      </c>
      <c r="D37" s="313">
        <v>3000000</v>
      </c>
      <c r="E37" s="313">
        <v>45000</v>
      </c>
      <c r="F37" s="314">
        <v>0</v>
      </c>
    </row>
    <row r="38" spans="1:6" ht="28.5" x14ac:dyDescent="0.2">
      <c r="A38" s="311">
        <v>22020670</v>
      </c>
      <c r="B38" s="312" t="s">
        <v>235</v>
      </c>
      <c r="C38" s="313">
        <v>1000000</v>
      </c>
      <c r="D38" s="313">
        <v>1000000</v>
      </c>
      <c r="E38" s="313">
        <v>0</v>
      </c>
      <c r="F38" s="314">
        <v>3100000</v>
      </c>
    </row>
    <row r="39" spans="1:6" x14ac:dyDescent="0.2">
      <c r="A39" s="311">
        <v>22021070</v>
      </c>
      <c r="B39" s="312" t="s">
        <v>229</v>
      </c>
      <c r="C39" s="313">
        <v>9500000</v>
      </c>
      <c r="D39" s="313">
        <v>10000000</v>
      </c>
      <c r="E39" s="313">
        <v>500000</v>
      </c>
      <c r="F39" s="314">
        <v>14330000</v>
      </c>
    </row>
    <row r="40" spans="1:6" x14ac:dyDescent="0.2">
      <c r="A40" s="311">
        <v>22020672</v>
      </c>
      <c r="B40" s="312" t="s">
        <v>282</v>
      </c>
      <c r="C40" s="313">
        <v>1000000</v>
      </c>
      <c r="D40" s="313">
        <v>1000000</v>
      </c>
      <c r="E40" s="313">
        <v>0</v>
      </c>
      <c r="F40" s="314">
        <v>0</v>
      </c>
    </row>
    <row r="41" spans="1:6" x14ac:dyDescent="0.2">
      <c r="A41" s="311">
        <v>22020455</v>
      </c>
      <c r="B41" s="312" t="s">
        <v>239</v>
      </c>
      <c r="C41" s="313">
        <v>278000</v>
      </c>
      <c r="D41" s="313">
        <v>5250000</v>
      </c>
      <c r="E41" s="313">
        <v>4972000</v>
      </c>
      <c r="F41" s="314">
        <v>0</v>
      </c>
    </row>
    <row r="42" spans="1:6" x14ac:dyDescent="0.2">
      <c r="A42" s="311">
        <v>22020605</v>
      </c>
      <c r="B42" s="312" t="s">
        <v>216</v>
      </c>
      <c r="C42" s="313">
        <v>648859240</v>
      </c>
      <c r="D42" s="313">
        <v>650000000</v>
      </c>
      <c r="E42" s="313">
        <v>1140760</v>
      </c>
      <c r="F42" s="314">
        <v>626854880.85000002</v>
      </c>
    </row>
    <row r="43" spans="1:6" ht="28.5" x14ac:dyDescent="0.2">
      <c r="A43" s="311">
        <v>22021033</v>
      </c>
      <c r="B43" s="312" t="s">
        <v>220</v>
      </c>
      <c r="C43" s="313">
        <v>182220300</v>
      </c>
      <c r="D43" s="313">
        <v>186132671</v>
      </c>
      <c r="E43" s="313">
        <v>3912371</v>
      </c>
      <c r="F43" s="314">
        <v>266211450</v>
      </c>
    </row>
    <row r="44" spans="1:6" x14ac:dyDescent="0.2">
      <c r="A44" s="311">
        <v>22021088</v>
      </c>
      <c r="B44" s="312" t="s">
        <v>289</v>
      </c>
      <c r="C44" s="313">
        <v>2500000</v>
      </c>
      <c r="D44" s="313">
        <v>3000000</v>
      </c>
      <c r="E44" s="313">
        <v>500000</v>
      </c>
      <c r="F44" s="314">
        <v>0</v>
      </c>
    </row>
    <row r="45" spans="1:6" x14ac:dyDescent="0.2">
      <c r="A45" s="311">
        <v>22020214</v>
      </c>
      <c r="B45" s="312" t="s">
        <v>290</v>
      </c>
      <c r="C45" s="313">
        <v>1000000</v>
      </c>
      <c r="D45" s="313">
        <v>1000000</v>
      </c>
      <c r="E45" s="313">
        <v>0</v>
      </c>
      <c r="F45" s="314">
        <v>0</v>
      </c>
    </row>
    <row r="46" spans="1:6" x14ac:dyDescent="0.2">
      <c r="A46" s="311">
        <v>22020356</v>
      </c>
      <c r="B46" s="312" t="s">
        <v>225</v>
      </c>
      <c r="C46" s="313">
        <v>532100</v>
      </c>
      <c r="D46" s="313">
        <v>1010000</v>
      </c>
      <c r="E46" s="313">
        <v>477900</v>
      </c>
      <c r="F46" s="314">
        <v>633000</v>
      </c>
    </row>
    <row r="47" spans="1:6" x14ac:dyDescent="0.2">
      <c r="A47" s="311">
        <v>22020343</v>
      </c>
      <c r="B47" s="312" t="s">
        <v>271</v>
      </c>
      <c r="C47" s="313">
        <v>0</v>
      </c>
      <c r="D47" s="313">
        <v>653000</v>
      </c>
      <c r="E47" s="313">
        <v>653000</v>
      </c>
      <c r="F47" s="314">
        <v>0</v>
      </c>
    </row>
    <row r="48" spans="1:6" x14ac:dyDescent="0.2">
      <c r="A48" s="311">
        <v>22020342</v>
      </c>
      <c r="B48" s="312" t="s">
        <v>228</v>
      </c>
      <c r="C48" s="313">
        <v>5072000</v>
      </c>
      <c r="D48" s="313">
        <v>5669900</v>
      </c>
      <c r="E48" s="313">
        <v>597900</v>
      </c>
      <c r="F48" s="314">
        <v>256500</v>
      </c>
    </row>
    <row r="49" spans="1:7" ht="28.5" x14ac:dyDescent="0.2">
      <c r="A49" s="311">
        <v>22020675</v>
      </c>
      <c r="B49" s="312" t="s">
        <v>227</v>
      </c>
      <c r="C49" s="313">
        <v>491500</v>
      </c>
      <c r="D49" s="313">
        <v>800000</v>
      </c>
      <c r="E49" s="313">
        <v>308500</v>
      </c>
      <c r="F49" s="314">
        <v>5079360</v>
      </c>
    </row>
    <row r="50" spans="1:7" ht="28.5" x14ac:dyDescent="0.2">
      <c r="A50" s="311">
        <v>22020509</v>
      </c>
      <c r="B50" s="312" t="s">
        <v>288</v>
      </c>
      <c r="C50" s="313">
        <v>10000000</v>
      </c>
      <c r="D50" s="313">
        <v>10000000</v>
      </c>
      <c r="E50" s="313">
        <v>0</v>
      </c>
      <c r="F50" s="314">
        <v>0</v>
      </c>
    </row>
    <row r="51" spans="1:7" x14ac:dyDescent="0.2">
      <c r="A51" s="311">
        <v>22020704</v>
      </c>
      <c r="B51" s="312" t="s">
        <v>218</v>
      </c>
      <c r="C51" s="313">
        <v>45315208</v>
      </c>
      <c r="D51" s="313">
        <v>48805080</v>
      </c>
      <c r="E51" s="313">
        <v>3489872</v>
      </c>
      <c r="F51" s="314">
        <v>7064258</v>
      </c>
    </row>
    <row r="52" spans="1:7" ht="28.5" x14ac:dyDescent="0.2">
      <c r="A52" s="311">
        <v>22020454</v>
      </c>
      <c r="B52" s="312" t="s">
        <v>273</v>
      </c>
      <c r="C52" s="313">
        <v>0</v>
      </c>
      <c r="D52" s="313">
        <v>1300000</v>
      </c>
      <c r="E52" s="313">
        <v>1300000</v>
      </c>
      <c r="F52" s="314">
        <v>0</v>
      </c>
    </row>
    <row r="53" spans="1:7" x14ac:dyDescent="0.2">
      <c r="A53" s="311">
        <v>22020736</v>
      </c>
      <c r="B53" s="312" t="s">
        <v>278</v>
      </c>
      <c r="C53" s="313">
        <v>0</v>
      </c>
      <c r="D53" s="313">
        <v>200000</v>
      </c>
      <c r="E53" s="313">
        <v>200000</v>
      </c>
      <c r="F53" s="314">
        <v>0</v>
      </c>
    </row>
    <row r="54" spans="1:7" ht="28.5" x14ac:dyDescent="0.2">
      <c r="A54" s="311">
        <v>22020516</v>
      </c>
      <c r="B54" s="312" t="s">
        <v>284</v>
      </c>
      <c r="C54" s="313">
        <v>3500000</v>
      </c>
      <c r="D54" s="313">
        <v>3780000</v>
      </c>
      <c r="E54" s="313">
        <v>280000</v>
      </c>
      <c r="F54" s="314">
        <v>0</v>
      </c>
    </row>
    <row r="55" spans="1:7" ht="28.5" x14ac:dyDescent="0.2">
      <c r="A55" s="311">
        <v>22020517</v>
      </c>
      <c r="B55" s="312" t="s">
        <v>285</v>
      </c>
      <c r="C55" s="313">
        <v>3300350</v>
      </c>
      <c r="D55" s="313">
        <v>3780000</v>
      </c>
      <c r="E55" s="313">
        <v>479650</v>
      </c>
      <c r="F55" s="314">
        <v>0</v>
      </c>
    </row>
    <row r="56" spans="1:7" x14ac:dyDescent="0.2">
      <c r="A56" s="311">
        <v>22020763</v>
      </c>
      <c r="B56" s="312" t="s">
        <v>286</v>
      </c>
      <c r="C56" s="313">
        <v>10250750</v>
      </c>
      <c r="D56" s="313">
        <v>10736324</v>
      </c>
      <c r="E56" s="313">
        <v>485574</v>
      </c>
      <c r="F56" s="314">
        <v>0</v>
      </c>
    </row>
    <row r="57" spans="1:7" ht="15" thickBot="1" x14ac:dyDescent="0.25">
      <c r="A57" s="315">
        <v>22020804</v>
      </c>
      <c r="B57" s="316" t="s">
        <v>272</v>
      </c>
      <c r="C57" s="317">
        <v>0</v>
      </c>
      <c r="D57" s="317">
        <v>2800000</v>
      </c>
      <c r="E57" s="317">
        <v>2800000</v>
      </c>
      <c r="F57" s="318">
        <v>0</v>
      </c>
    </row>
    <row r="58" spans="1:7" x14ac:dyDescent="0.2">
      <c r="A58" s="642"/>
      <c r="B58" s="643"/>
      <c r="C58" s="643"/>
      <c r="D58" s="643"/>
      <c r="E58" s="643"/>
      <c r="F58" s="644"/>
    </row>
    <row r="59" spans="1:7" x14ac:dyDescent="0.2">
      <c r="A59" s="344"/>
      <c r="B59" s="344"/>
      <c r="C59" s="344"/>
      <c r="D59" s="344"/>
      <c r="E59" s="344"/>
      <c r="F59" s="344"/>
      <c r="G59" s="279"/>
    </row>
    <row r="60" spans="1:7" ht="15.75" x14ac:dyDescent="0.3">
      <c r="A60" s="646"/>
      <c r="B60" s="646"/>
      <c r="C60" s="646"/>
      <c r="D60" s="646"/>
      <c r="E60" s="646"/>
      <c r="F60" s="646"/>
      <c r="G60" s="279"/>
    </row>
    <row r="61" spans="1:7" ht="15.75" x14ac:dyDescent="0.3">
      <c r="A61" s="646"/>
      <c r="B61" s="646"/>
      <c r="C61" s="646"/>
      <c r="D61" s="646"/>
      <c r="E61" s="646"/>
      <c r="F61" s="646"/>
      <c r="G61" s="279"/>
    </row>
    <row r="62" spans="1:7" ht="15.75" x14ac:dyDescent="0.3">
      <c r="A62" s="646"/>
      <c r="B62" s="646"/>
      <c r="C62" s="646"/>
      <c r="D62" s="646"/>
      <c r="E62" s="646"/>
      <c r="F62" s="646"/>
      <c r="G62" s="279"/>
    </row>
    <row r="63" spans="1:7" ht="15.75" x14ac:dyDescent="0.3">
      <c r="A63" s="646"/>
      <c r="B63" s="646"/>
      <c r="C63" s="646"/>
      <c r="D63" s="646"/>
      <c r="E63" s="646"/>
      <c r="F63" s="646"/>
      <c r="G63" s="279"/>
    </row>
    <row r="64" spans="1:7" ht="15.75" x14ac:dyDescent="0.3">
      <c r="A64" s="647"/>
      <c r="B64" s="647"/>
      <c r="C64" s="647"/>
      <c r="D64" s="647"/>
      <c r="E64" s="647"/>
      <c r="F64" s="647"/>
      <c r="G64" s="279"/>
    </row>
    <row r="65" spans="1:7" ht="15.75" x14ac:dyDescent="0.3">
      <c r="A65" s="645"/>
      <c r="B65" s="645"/>
      <c r="C65" s="646"/>
      <c r="D65" s="646"/>
      <c r="E65" s="646"/>
      <c r="F65" s="372"/>
      <c r="G65" s="279"/>
    </row>
    <row r="66" spans="1:7" ht="15.75" x14ac:dyDescent="0.3">
      <c r="A66" s="645"/>
      <c r="B66" s="645"/>
      <c r="C66" s="372"/>
      <c r="D66" s="372"/>
      <c r="E66" s="372"/>
      <c r="F66" s="372"/>
      <c r="G66" s="279"/>
    </row>
    <row r="67" spans="1:7" x14ac:dyDescent="0.2">
      <c r="A67" s="342"/>
      <c r="B67" s="320"/>
      <c r="C67" s="319"/>
      <c r="D67" s="319"/>
      <c r="E67" s="319"/>
      <c r="F67" s="319"/>
      <c r="G67" s="279"/>
    </row>
    <row r="68" spans="1:7" x14ac:dyDescent="0.2">
      <c r="A68" s="344"/>
      <c r="B68" s="320"/>
      <c r="C68" s="319"/>
      <c r="D68" s="319"/>
      <c r="E68" s="319"/>
      <c r="F68" s="319"/>
      <c r="G68" s="279"/>
    </row>
    <row r="69" spans="1:7" x14ac:dyDescent="0.2">
      <c r="A69" s="344"/>
      <c r="B69" s="320"/>
      <c r="C69" s="319"/>
      <c r="D69" s="319"/>
      <c r="E69" s="319"/>
      <c r="F69" s="319"/>
      <c r="G69" s="279"/>
    </row>
    <row r="70" spans="1:7" x14ac:dyDescent="0.2">
      <c r="A70" s="344"/>
      <c r="B70" s="320"/>
      <c r="C70" s="319"/>
      <c r="D70" s="319"/>
      <c r="E70" s="319"/>
      <c r="F70" s="319"/>
      <c r="G70" s="279"/>
    </row>
    <row r="71" spans="1:7" x14ac:dyDescent="0.2">
      <c r="A71" s="344"/>
      <c r="B71" s="320"/>
      <c r="C71" s="319"/>
      <c r="D71" s="319"/>
      <c r="E71" s="319"/>
      <c r="F71" s="319"/>
      <c r="G71" s="279"/>
    </row>
    <row r="72" spans="1:7" x14ac:dyDescent="0.2">
      <c r="A72" s="344"/>
      <c r="B72" s="320"/>
      <c r="C72" s="319"/>
      <c r="D72" s="319"/>
      <c r="E72" s="319"/>
      <c r="F72" s="319"/>
      <c r="G72" s="279"/>
    </row>
    <row r="73" spans="1:7" x14ac:dyDescent="0.2">
      <c r="A73" s="344"/>
      <c r="B73" s="320"/>
      <c r="C73" s="319"/>
      <c r="D73" s="319"/>
      <c r="E73" s="319"/>
      <c r="F73" s="319"/>
      <c r="G73" s="279"/>
    </row>
    <row r="74" spans="1:7" x14ac:dyDescent="0.2">
      <c r="A74" s="344"/>
      <c r="B74" s="320"/>
      <c r="C74" s="319"/>
      <c r="D74" s="319"/>
      <c r="E74" s="319"/>
      <c r="F74" s="319"/>
      <c r="G74" s="279"/>
    </row>
    <row r="75" spans="1:7" x14ac:dyDescent="0.2">
      <c r="A75" s="344"/>
      <c r="B75" s="320"/>
      <c r="C75" s="319"/>
      <c r="D75" s="319"/>
      <c r="E75" s="319"/>
      <c r="F75" s="319"/>
      <c r="G75" s="279"/>
    </row>
    <row r="76" spans="1:7" x14ac:dyDescent="0.2">
      <c r="A76" s="344"/>
      <c r="B76" s="320"/>
      <c r="C76" s="319"/>
      <c r="D76" s="319"/>
      <c r="E76" s="319"/>
      <c r="F76" s="319"/>
      <c r="G76" s="279"/>
    </row>
    <row r="77" spans="1:7" x14ac:dyDescent="0.2">
      <c r="A77" s="344"/>
      <c r="B77" s="320"/>
      <c r="C77" s="319"/>
      <c r="D77" s="319"/>
      <c r="E77" s="319"/>
      <c r="F77" s="319"/>
      <c r="G77" s="279"/>
    </row>
    <row r="78" spans="1:7" x14ac:dyDescent="0.2">
      <c r="A78" s="344"/>
      <c r="B78" s="320"/>
      <c r="C78" s="319"/>
      <c r="D78" s="319"/>
      <c r="E78" s="319"/>
      <c r="F78" s="319"/>
      <c r="G78" s="279"/>
    </row>
    <row r="79" spans="1:7" x14ac:dyDescent="0.2">
      <c r="A79" s="344"/>
      <c r="B79" s="320"/>
      <c r="C79" s="319"/>
      <c r="D79" s="319"/>
      <c r="E79" s="319"/>
      <c r="F79" s="319"/>
      <c r="G79" s="279"/>
    </row>
    <row r="80" spans="1:7" x14ac:dyDescent="0.2">
      <c r="A80" s="344"/>
      <c r="B80" s="320"/>
      <c r="C80" s="319"/>
      <c r="D80" s="319"/>
      <c r="E80" s="319"/>
      <c r="F80" s="319"/>
      <c r="G80" s="279"/>
    </row>
    <row r="81" spans="1:7" x14ac:dyDescent="0.2">
      <c r="A81" s="344"/>
      <c r="B81" s="320"/>
      <c r="C81" s="319"/>
      <c r="D81" s="319"/>
      <c r="E81" s="319"/>
      <c r="F81" s="319"/>
      <c r="G81" s="279"/>
    </row>
    <row r="82" spans="1:7" x14ac:dyDescent="0.2">
      <c r="A82" s="344"/>
      <c r="B82" s="320"/>
      <c r="C82" s="319"/>
      <c r="D82" s="319"/>
      <c r="E82" s="319"/>
      <c r="F82" s="319"/>
      <c r="G82" s="279"/>
    </row>
    <row r="83" spans="1:7" x14ac:dyDescent="0.2">
      <c r="A83" s="344"/>
      <c r="B83" s="320"/>
      <c r="C83" s="319"/>
      <c r="D83" s="319"/>
      <c r="E83" s="319"/>
      <c r="F83" s="319"/>
      <c r="G83" s="279"/>
    </row>
    <row r="84" spans="1:7" x14ac:dyDescent="0.2">
      <c r="A84" s="344"/>
      <c r="B84" s="320"/>
      <c r="C84" s="319"/>
      <c r="D84" s="319"/>
      <c r="E84" s="319"/>
      <c r="F84" s="319"/>
      <c r="G84" s="279"/>
    </row>
    <row r="85" spans="1:7" x14ac:dyDescent="0.2">
      <c r="A85" s="344"/>
      <c r="B85" s="320"/>
      <c r="C85" s="319"/>
      <c r="D85" s="319"/>
      <c r="E85" s="319"/>
      <c r="F85" s="319"/>
      <c r="G85" s="279"/>
    </row>
    <row r="86" spans="1:7" x14ac:dyDescent="0.2">
      <c r="A86" s="344"/>
      <c r="B86" s="320"/>
      <c r="C86" s="319"/>
      <c r="D86" s="319"/>
      <c r="E86" s="319"/>
      <c r="F86" s="319"/>
      <c r="G86" s="279"/>
    </row>
    <row r="87" spans="1:7" x14ac:dyDescent="0.2">
      <c r="A87" s="344"/>
      <c r="B87" s="320"/>
      <c r="C87" s="319"/>
      <c r="D87" s="319"/>
      <c r="E87" s="319"/>
      <c r="F87" s="319"/>
      <c r="G87" s="279"/>
    </row>
    <row r="88" spans="1:7" x14ac:dyDescent="0.2">
      <c r="A88" s="344"/>
      <c r="B88" s="320"/>
      <c r="C88" s="319"/>
      <c r="D88" s="319"/>
      <c r="E88" s="319"/>
      <c r="F88" s="319"/>
      <c r="G88" s="279"/>
    </row>
    <row r="89" spans="1:7" x14ac:dyDescent="0.2">
      <c r="A89" s="344"/>
      <c r="B89" s="320"/>
      <c r="C89" s="319"/>
      <c r="D89" s="319"/>
      <c r="E89" s="319"/>
      <c r="F89" s="319"/>
      <c r="G89" s="279"/>
    </row>
    <row r="90" spans="1:7" x14ac:dyDescent="0.2">
      <c r="A90" s="344"/>
      <c r="B90" s="320"/>
      <c r="C90" s="319"/>
      <c r="D90" s="319"/>
      <c r="E90" s="319"/>
      <c r="F90" s="319"/>
      <c r="G90" s="279"/>
    </row>
    <row r="91" spans="1:7" x14ac:dyDescent="0.2">
      <c r="A91" s="344"/>
      <c r="B91" s="320"/>
      <c r="C91" s="319"/>
      <c r="D91" s="319"/>
      <c r="E91" s="319"/>
      <c r="F91" s="319"/>
      <c r="G91" s="279"/>
    </row>
    <row r="92" spans="1:7" x14ac:dyDescent="0.2">
      <c r="A92" s="344"/>
      <c r="B92" s="320"/>
      <c r="C92" s="319"/>
      <c r="D92" s="319"/>
      <c r="E92" s="319"/>
      <c r="F92" s="319"/>
      <c r="G92" s="279"/>
    </row>
    <row r="93" spans="1:7" x14ac:dyDescent="0.2">
      <c r="A93" s="344"/>
      <c r="B93" s="320"/>
      <c r="C93" s="319"/>
      <c r="D93" s="319"/>
      <c r="E93" s="319"/>
      <c r="F93" s="319"/>
      <c r="G93" s="279"/>
    </row>
    <row r="94" spans="1:7" x14ac:dyDescent="0.2">
      <c r="A94" s="344"/>
      <c r="B94" s="320"/>
      <c r="C94" s="319"/>
      <c r="D94" s="319"/>
      <c r="E94" s="319"/>
      <c r="F94" s="319"/>
      <c r="G94" s="279"/>
    </row>
    <row r="95" spans="1:7" x14ac:dyDescent="0.2">
      <c r="A95" s="344"/>
      <c r="B95" s="320"/>
      <c r="C95" s="319"/>
      <c r="D95" s="319"/>
      <c r="E95" s="319"/>
      <c r="F95" s="319"/>
      <c r="G95" s="279"/>
    </row>
    <row r="96" spans="1:7" x14ac:dyDescent="0.2">
      <c r="A96" s="344"/>
      <c r="B96" s="320"/>
      <c r="C96" s="319"/>
      <c r="D96" s="319"/>
      <c r="E96" s="319"/>
      <c r="F96" s="319"/>
      <c r="G96" s="279"/>
    </row>
    <row r="97" spans="1:7" x14ac:dyDescent="0.2">
      <c r="A97" s="344"/>
      <c r="B97" s="320"/>
      <c r="C97" s="319"/>
      <c r="D97" s="319"/>
      <c r="E97" s="319"/>
      <c r="F97" s="319"/>
      <c r="G97" s="279"/>
    </row>
    <row r="98" spans="1:7" x14ac:dyDescent="0.2">
      <c r="A98" s="344"/>
      <c r="B98" s="320"/>
      <c r="C98" s="319"/>
      <c r="D98" s="319"/>
      <c r="E98" s="319"/>
      <c r="F98" s="319"/>
      <c r="G98" s="279"/>
    </row>
    <row r="99" spans="1:7" x14ac:dyDescent="0.2">
      <c r="A99" s="344"/>
      <c r="B99" s="320"/>
      <c r="C99" s="319"/>
      <c r="D99" s="319"/>
      <c r="E99" s="319"/>
      <c r="F99" s="319"/>
      <c r="G99" s="279"/>
    </row>
    <row r="100" spans="1:7" x14ac:dyDescent="0.2">
      <c r="A100" s="344"/>
      <c r="B100" s="320"/>
      <c r="C100" s="319"/>
      <c r="D100" s="319"/>
      <c r="E100" s="319"/>
      <c r="F100" s="319"/>
      <c r="G100" s="279"/>
    </row>
    <row r="101" spans="1:7" x14ac:dyDescent="0.2">
      <c r="A101" s="344"/>
      <c r="B101" s="320"/>
      <c r="C101" s="319"/>
      <c r="D101" s="319"/>
      <c r="E101" s="319"/>
      <c r="F101" s="319"/>
      <c r="G101" s="279"/>
    </row>
    <row r="102" spans="1:7" x14ac:dyDescent="0.2">
      <c r="A102" s="344"/>
      <c r="B102" s="320"/>
      <c r="C102" s="319"/>
      <c r="D102" s="319"/>
      <c r="E102" s="319"/>
      <c r="F102" s="319"/>
      <c r="G102" s="279"/>
    </row>
    <row r="103" spans="1:7" x14ac:dyDescent="0.2">
      <c r="A103" s="344"/>
      <c r="B103" s="320"/>
      <c r="C103" s="319"/>
      <c r="D103" s="319"/>
      <c r="E103" s="319"/>
      <c r="F103" s="319"/>
      <c r="G103" s="279"/>
    </row>
    <row r="104" spans="1:7" x14ac:dyDescent="0.2">
      <c r="A104" s="344"/>
      <c r="B104" s="320"/>
      <c r="C104" s="319"/>
      <c r="D104" s="319"/>
      <c r="E104" s="319"/>
      <c r="F104" s="319"/>
      <c r="G104" s="279"/>
    </row>
    <row r="105" spans="1:7" x14ac:dyDescent="0.2">
      <c r="A105" s="344"/>
      <c r="B105" s="320"/>
      <c r="C105" s="319"/>
      <c r="D105" s="319"/>
      <c r="E105" s="319"/>
      <c r="F105" s="319"/>
      <c r="G105" s="279"/>
    </row>
    <row r="106" spans="1:7" x14ac:dyDescent="0.2">
      <c r="A106" s="344"/>
      <c r="B106" s="320"/>
      <c r="C106" s="319"/>
      <c r="D106" s="319"/>
      <c r="E106" s="319"/>
      <c r="F106" s="319"/>
      <c r="G106" s="279"/>
    </row>
    <row r="107" spans="1:7" x14ac:dyDescent="0.2">
      <c r="A107" s="344"/>
      <c r="B107" s="320"/>
      <c r="C107" s="319"/>
      <c r="D107" s="319"/>
      <c r="E107" s="319"/>
      <c r="F107" s="319"/>
      <c r="G107" s="279"/>
    </row>
    <row r="108" spans="1:7" x14ac:dyDescent="0.2">
      <c r="A108" s="344"/>
      <c r="B108" s="320"/>
      <c r="C108" s="319"/>
      <c r="D108" s="319"/>
      <c r="E108" s="319"/>
      <c r="F108" s="319"/>
      <c r="G108" s="279"/>
    </row>
    <row r="109" spans="1:7" x14ac:dyDescent="0.2">
      <c r="A109" s="344"/>
      <c r="B109" s="320"/>
      <c r="C109" s="279"/>
      <c r="D109" s="319"/>
      <c r="E109" s="319"/>
      <c r="F109" s="319"/>
      <c r="G109" s="279"/>
    </row>
    <row r="110" spans="1:7" x14ac:dyDescent="0.2">
      <c r="A110" s="344"/>
      <c r="B110" s="320"/>
      <c r="C110" s="319"/>
      <c r="D110" s="319"/>
      <c r="E110" s="319"/>
      <c r="F110" s="319"/>
      <c r="G110" s="279"/>
    </row>
    <row r="111" spans="1:7" x14ac:dyDescent="0.2">
      <c r="A111" s="344"/>
      <c r="B111" s="320"/>
      <c r="C111" s="319"/>
      <c r="D111" s="319"/>
      <c r="E111" s="319"/>
      <c r="F111" s="319"/>
      <c r="G111" s="279"/>
    </row>
    <row r="112" spans="1:7" x14ac:dyDescent="0.2">
      <c r="A112" s="344"/>
      <c r="B112" s="320"/>
      <c r="C112" s="319"/>
      <c r="D112" s="319"/>
      <c r="E112" s="319"/>
      <c r="F112" s="319"/>
      <c r="G112" s="279"/>
    </row>
    <row r="113" spans="1:7" x14ac:dyDescent="0.2">
      <c r="A113" s="344"/>
      <c r="B113" s="320"/>
      <c r="C113" s="319"/>
      <c r="D113" s="319"/>
      <c r="E113" s="319"/>
      <c r="F113" s="319"/>
      <c r="G113" s="279"/>
    </row>
    <row r="114" spans="1:7" x14ac:dyDescent="0.2">
      <c r="A114" s="344"/>
      <c r="B114" s="320"/>
      <c r="C114" s="319"/>
      <c r="D114" s="319"/>
      <c r="E114" s="319"/>
      <c r="F114" s="319"/>
      <c r="G114" s="279"/>
    </row>
    <row r="115" spans="1:7" x14ac:dyDescent="0.2">
      <c r="A115" s="344"/>
      <c r="B115" s="320"/>
      <c r="C115" s="319"/>
      <c r="D115" s="319"/>
      <c r="E115" s="319"/>
      <c r="F115" s="319"/>
      <c r="G115" s="279"/>
    </row>
    <row r="116" spans="1:7" x14ac:dyDescent="0.2">
      <c r="A116" s="344"/>
      <c r="B116" s="320"/>
      <c r="C116" s="319"/>
      <c r="D116" s="319"/>
      <c r="E116" s="319"/>
      <c r="F116" s="319"/>
      <c r="G116" s="279"/>
    </row>
    <row r="117" spans="1:7" x14ac:dyDescent="0.2">
      <c r="A117" s="344"/>
      <c r="B117" s="344"/>
      <c r="C117" s="344"/>
      <c r="D117" s="344"/>
      <c r="E117" s="344"/>
      <c r="F117" s="344"/>
      <c r="G117" s="279"/>
    </row>
    <row r="118" spans="1:7" x14ac:dyDescent="0.2">
      <c r="A118" s="344"/>
      <c r="B118" s="344"/>
      <c r="C118" s="344"/>
      <c r="D118" s="344"/>
      <c r="E118" s="344"/>
      <c r="F118" s="344"/>
      <c r="G118" s="279"/>
    </row>
    <row r="119" spans="1:7" ht="15.75" x14ac:dyDescent="0.3">
      <c r="A119" s="646"/>
      <c r="B119" s="646"/>
      <c r="C119" s="646"/>
      <c r="D119" s="646"/>
      <c r="E119" s="646"/>
      <c r="F119" s="646"/>
      <c r="G119" s="279"/>
    </row>
    <row r="120" spans="1:7" ht="15.75" x14ac:dyDescent="0.3">
      <c r="A120" s="646"/>
      <c r="B120" s="646"/>
      <c r="C120" s="646"/>
      <c r="D120" s="646"/>
      <c r="E120" s="646"/>
      <c r="F120" s="646"/>
      <c r="G120" s="279"/>
    </row>
    <row r="121" spans="1:7" ht="15.75" x14ac:dyDescent="0.3">
      <c r="A121" s="646"/>
      <c r="B121" s="646"/>
      <c r="C121" s="646"/>
      <c r="D121" s="646"/>
      <c r="E121" s="646"/>
      <c r="F121" s="646"/>
      <c r="G121" s="279"/>
    </row>
    <row r="122" spans="1:7" ht="15.75" x14ac:dyDescent="0.3">
      <c r="A122" s="646"/>
      <c r="B122" s="646"/>
      <c r="C122" s="646"/>
      <c r="D122" s="646"/>
      <c r="E122" s="646"/>
      <c r="F122" s="646"/>
      <c r="G122" s="279"/>
    </row>
    <row r="123" spans="1:7" ht="15.75" x14ac:dyDescent="0.3">
      <c r="A123" s="647"/>
      <c r="B123" s="647"/>
      <c r="C123" s="647"/>
      <c r="D123" s="647"/>
      <c r="E123" s="647"/>
      <c r="F123" s="647"/>
      <c r="G123" s="279"/>
    </row>
    <row r="124" spans="1:7" ht="15.75" x14ac:dyDescent="0.3">
      <c r="A124" s="645"/>
      <c r="B124" s="645"/>
      <c r="C124" s="646"/>
      <c r="D124" s="646"/>
      <c r="E124" s="646"/>
      <c r="F124" s="372"/>
      <c r="G124" s="279"/>
    </row>
    <row r="125" spans="1:7" ht="15.75" x14ac:dyDescent="0.3">
      <c r="A125" s="645"/>
      <c r="B125" s="645"/>
      <c r="C125" s="372"/>
      <c r="D125" s="372"/>
      <c r="E125" s="372"/>
      <c r="F125" s="372"/>
      <c r="G125" s="279"/>
    </row>
    <row r="126" spans="1:7" x14ac:dyDescent="0.2">
      <c r="A126" s="342"/>
      <c r="B126" s="320"/>
      <c r="C126" s="319"/>
      <c r="D126" s="319"/>
      <c r="E126" s="319"/>
      <c r="F126" s="319"/>
      <c r="G126" s="319"/>
    </row>
    <row r="127" spans="1:7" x14ac:dyDescent="0.2">
      <c r="A127" s="344"/>
      <c r="B127" s="320"/>
      <c r="C127" s="319"/>
      <c r="D127" s="319"/>
      <c r="E127" s="319"/>
      <c r="F127" s="319"/>
      <c r="G127" s="279"/>
    </row>
    <row r="128" spans="1:7" x14ac:dyDescent="0.2">
      <c r="A128" s="344"/>
      <c r="B128" s="320"/>
      <c r="C128" s="319"/>
      <c r="D128" s="319"/>
      <c r="E128" s="319"/>
      <c r="F128" s="319"/>
      <c r="G128" s="279"/>
    </row>
    <row r="129" spans="1:7" x14ac:dyDescent="0.2">
      <c r="A129" s="344"/>
      <c r="B129" s="320"/>
      <c r="C129" s="319"/>
      <c r="D129" s="319"/>
      <c r="E129" s="319"/>
      <c r="F129" s="319"/>
      <c r="G129" s="279"/>
    </row>
    <row r="130" spans="1:7" x14ac:dyDescent="0.2">
      <c r="A130" s="344"/>
      <c r="B130" s="320"/>
      <c r="C130" s="319"/>
      <c r="D130" s="319"/>
      <c r="E130" s="319"/>
      <c r="F130" s="319"/>
      <c r="G130" s="279"/>
    </row>
    <row r="131" spans="1:7" x14ac:dyDescent="0.2">
      <c r="A131" s="344"/>
      <c r="B131" s="320"/>
      <c r="C131" s="319"/>
      <c r="D131" s="319"/>
      <c r="E131" s="319"/>
      <c r="F131" s="319"/>
      <c r="G131" s="279"/>
    </row>
    <row r="132" spans="1:7" x14ac:dyDescent="0.2">
      <c r="A132" s="344"/>
      <c r="B132" s="320"/>
      <c r="C132" s="319"/>
      <c r="D132" s="319"/>
      <c r="E132" s="319"/>
      <c r="F132" s="319"/>
      <c r="G132" s="279"/>
    </row>
    <row r="133" spans="1:7" x14ac:dyDescent="0.2">
      <c r="A133" s="344"/>
      <c r="B133" s="320"/>
      <c r="C133" s="319"/>
      <c r="D133" s="319"/>
      <c r="E133" s="319"/>
      <c r="F133" s="319"/>
      <c r="G133" s="279"/>
    </row>
    <row r="134" spans="1:7" x14ac:dyDescent="0.2">
      <c r="A134" s="344"/>
      <c r="B134" s="320"/>
      <c r="C134" s="319"/>
      <c r="D134" s="319"/>
      <c r="E134" s="319"/>
      <c r="F134" s="319"/>
      <c r="G134" s="279"/>
    </row>
    <row r="135" spans="1:7" x14ac:dyDescent="0.2">
      <c r="A135" s="344"/>
      <c r="B135" s="320"/>
      <c r="C135" s="319"/>
      <c r="D135" s="319"/>
      <c r="E135" s="319"/>
      <c r="F135" s="319"/>
      <c r="G135" s="279"/>
    </row>
    <row r="136" spans="1:7" x14ac:dyDescent="0.2">
      <c r="A136" s="344"/>
      <c r="B136" s="320"/>
      <c r="C136" s="319"/>
      <c r="D136" s="319"/>
      <c r="E136" s="319"/>
      <c r="F136" s="319"/>
      <c r="G136" s="279"/>
    </row>
    <row r="137" spans="1:7" x14ac:dyDescent="0.2">
      <c r="A137" s="344"/>
      <c r="B137" s="320"/>
      <c r="C137" s="319"/>
      <c r="D137" s="319"/>
      <c r="E137" s="319"/>
      <c r="F137" s="319"/>
      <c r="G137" s="279"/>
    </row>
    <row r="138" spans="1:7" x14ac:dyDescent="0.2">
      <c r="A138" s="344"/>
      <c r="B138" s="320"/>
      <c r="C138" s="319"/>
      <c r="D138" s="319"/>
      <c r="E138" s="319"/>
      <c r="F138" s="319"/>
      <c r="G138" s="279"/>
    </row>
    <row r="139" spans="1:7" x14ac:dyDescent="0.2">
      <c r="A139" s="344"/>
      <c r="B139" s="320"/>
      <c r="C139" s="319"/>
      <c r="D139" s="319"/>
      <c r="E139" s="319"/>
      <c r="F139" s="319"/>
      <c r="G139" s="279"/>
    </row>
    <row r="140" spans="1:7" x14ac:dyDescent="0.2">
      <c r="A140" s="344"/>
      <c r="B140" s="320"/>
      <c r="C140" s="319"/>
      <c r="D140" s="319"/>
      <c r="E140" s="319"/>
      <c r="F140" s="319"/>
      <c r="G140" s="279"/>
    </row>
    <row r="141" spans="1:7" x14ac:dyDescent="0.2">
      <c r="A141" s="344"/>
      <c r="B141" s="320"/>
      <c r="C141" s="319"/>
      <c r="D141" s="319"/>
      <c r="E141" s="319"/>
      <c r="F141" s="319"/>
      <c r="G141" s="279"/>
    </row>
    <row r="142" spans="1:7" x14ac:dyDescent="0.2">
      <c r="A142" s="344"/>
      <c r="B142" s="320"/>
      <c r="C142" s="319"/>
      <c r="D142" s="319"/>
      <c r="E142" s="319"/>
      <c r="F142" s="319"/>
      <c r="G142" s="279"/>
    </row>
    <row r="143" spans="1:7" x14ac:dyDescent="0.2">
      <c r="A143" s="344"/>
      <c r="B143" s="320"/>
      <c r="C143" s="319"/>
      <c r="D143" s="319"/>
      <c r="E143" s="319"/>
      <c r="F143" s="319"/>
      <c r="G143" s="279"/>
    </row>
    <row r="144" spans="1:7" x14ac:dyDescent="0.2">
      <c r="A144" s="344"/>
      <c r="B144" s="320"/>
      <c r="C144" s="319"/>
      <c r="D144" s="319"/>
      <c r="E144" s="319"/>
      <c r="F144" s="319"/>
      <c r="G144" s="279"/>
    </row>
    <row r="145" spans="1:7" x14ac:dyDescent="0.2">
      <c r="A145" s="344"/>
      <c r="B145" s="320"/>
      <c r="C145" s="319"/>
      <c r="D145" s="319"/>
      <c r="E145" s="319"/>
      <c r="F145" s="319"/>
      <c r="G145" s="279"/>
    </row>
    <row r="146" spans="1:7" x14ac:dyDescent="0.2">
      <c r="A146" s="344"/>
      <c r="B146" s="320"/>
      <c r="C146" s="319"/>
      <c r="D146" s="319"/>
      <c r="E146" s="319"/>
      <c r="F146" s="319"/>
      <c r="G146" s="279"/>
    </row>
    <row r="147" spans="1:7" x14ac:dyDescent="0.2">
      <c r="A147" s="344"/>
      <c r="B147" s="320"/>
      <c r="C147" s="319"/>
      <c r="D147" s="319"/>
      <c r="E147" s="319"/>
      <c r="F147" s="319"/>
      <c r="G147" s="279"/>
    </row>
    <row r="148" spans="1:7" x14ac:dyDescent="0.2">
      <c r="A148" s="344"/>
      <c r="B148" s="320"/>
      <c r="C148" s="319"/>
      <c r="D148" s="319"/>
      <c r="E148" s="319"/>
      <c r="F148" s="319"/>
      <c r="G148" s="279"/>
    </row>
    <row r="149" spans="1:7" x14ac:dyDescent="0.2">
      <c r="A149" s="344"/>
      <c r="B149" s="320"/>
      <c r="C149" s="319"/>
      <c r="D149" s="319"/>
      <c r="E149" s="319"/>
      <c r="F149" s="319"/>
      <c r="G149" s="279"/>
    </row>
    <row r="150" spans="1:7" x14ac:dyDescent="0.2">
      <c r="A150" s="344"/>
      <c r="B150" s="320"/>
      <c r="C150" s="319"/>
      <c r="D150" s="319"/>
      <c r="E150" s="319"/>
      <c r="F150" s="319"/>
      <c r="G150" s="279"/>
    </row>
    <row r="151" spans="1:7" x14ac:dyDescent="0.2">
      <c r="A151" s="344"/>
      <c r="B151" s="320"/>
      <c r="C151" s="319"/>
      <c r="D151" s="319"/>
      <c r="E151" s="319"/>
      <c r="F151" s="319"/>
      <c r="G151" s="279"/>
    </row>
    <row r="152" spans="1:7" x14ac:dyDescent="0.2">
      <c r="A152" s="344"/>
      <c r="B152" s="320"/>
      <c r="C152" s="319"/>
      <c r="D152" s="319"/>
      <c r="E152" s="319"/>
      <c r="F152" s="319"/>
      <c r="G152" s="319"/>
    </row>
    <row r="153" spans="1:7" x14ac:dyDescent="0.2">
      <c r="A153" s="344"/>
      <c r="B153" s="320"/>
      <c r="C153" s="319"/>
      <c r="D153" s="319"/>
      <c r="E153" s="319"/>
      <c r="F153" s="319"/>
      <c r="G153" s="279"/>
    </row>
    <row r="154" spans="1:7" x14ac:dyDescent="0.2">
      <c r="A154" s="344"/>
      <c r="B154" s="320"/>
      <c r="C154" s="319"/>
      <c r="D154" s="319"/>
      <c r="E154" s="319"/>
      <c r="F154" s="319"/>
      <c r="G154" s="279"/>
    </row>
    <row r="155" spans="1:7" x14ac:dyDescent="0.2">
      <c r="A155" s="344"/>
      <c r="B155" s="320"/>
      <c r="C155" s="319"/>
      <c r="D155" s="319"/>
      <c r="E155" s="319"/>
      <c r="F155" s="319"/>
      <c r="G155" s="279"/>
    </row>
    <row r="156" spans="1:7" x14ac:dyDescent="0.2">
      <c r="A156" s="344"/>
      <c r="B156" s="320"/>
      <c r="C156" s="319"/>
      <c r="D156" s="319"/>
      <c r="E156" s="319"/>
      <c r="F156" s="319"/>
      <c r="G156" s="279"/>
    </row>
    <row r="157" spans="1:7" x14ac:dyDescent="0.2">
      <c r="A157" s="344"/>
      <c r="B157" s="320"/>
      <c r="C157" s="319"/>
      <c r="D157" s="319"/>
      <c r="E157" s="319"/>
      <c r="F157" s="319"/>
      <c r="G157" s="279"/>
    </row>
    <row r="158" spans="1:7" x14ac:dyDescent="0.2">
      <c r="A158" s="344"/>
      <c r="B158" s="320"/>
      <c r="C158" s="319"/>
      <c r="D158" s="319"/>
      <c r="E158" s="319"/>
      <c r="F158" s="319"/>
      <c r="G158" s="279"/>
    </row>
    <row r="159" spans="1:7" x14ac:dyDescent="0.2">
      <c r="A159" s="344"/>
      <c r="B159" s="320"/>
      <c r="C159" s="319"/>
      <c r="D159" s="319"/>
      <c r="E159" s="319"/>
      <c r="F159" s="319"/>
      <c r="G159" s="279"/>
    </row>
    <row r="160" spans="1:7" x14ac:dyDescent="0.2">
      <c r="A160" s="344"/>
      <c r="B160" s="320"/>
      <c r="C160" s="319"/>
      <c r="D160" s="319"/>
      <c r="E160" s="319"/>
      <c r="F160" s="319"/>
      <c r="G160" s="279"/>
    </row>
    <row r="161" spans="1:7" x14ac:dyDescent="0.2">
      <c r="A161" s="344"/>
      <c r="B161" s="320"/>
      <c r="C161" s="319"/>
      <c r="D161" s="319"/>
      <c r="E161" s="319"/>
      <c r="F161" s="319"/>
      <c r="G161" s="279"/>
    </row>
    <row r="162" spans="1:7" x14ac:dyDescent="0.2">
      <c r="A162" s="344"/>
      <c r="B162" s="320"/>
      <c r="C162" s="319"/>
      <c r="D162" s="319"/>
      <c r="E162" s="319"/>
      <c r="F162" s="319"/>
      <c r="G162" s="279"/>
    </row>
    <row r="163" spans="1:7" x14ac:dyDescent="0.2">
      <c r="A163" s="344"/>
      <c r="B163" s="320"/>
      <c r="C163" s="319"/>
      <c r="D163" s="319"/>
      <c r="E163" s="319"/>
      <c r="F163" s="319"/>
      <c r="G163" s="279"/>
    </row>
    <row r="164" spans="1:7" x14ac:dyDescent="0.2">
      <c r="A164" s="344"/>
      <c r="B164" s="320"/>
      <c r="C164" s="319"/>
      <c r="D164" s="319"/>
      <c r="E164" s="319"/>
      <c r="F164" s="319"/>
      <c r="G164" s="279"/>
    </row>
    <row r="165" spans="1:7" x14ac:dyDescent="0.2">
      <c r="A165" s="344"/>
      <c r="B165" s="320"/>
      <c r="C165" s="319"/>
      <c r="D165" s="319"/>
      <c r="E165" s="319"/>
      <c r="F165" s="319"/>
      <c r="G165" s="279"/>
    </row>
    <row r="166" spans="1:7" x14ac:dyDescent="0.2">
      <c r="A166" s="344"/>
      <c r="B166" s="320"/>
      <c r="C166" s="319"/>
      <c r="D166" s="319"/>
      <c r="E166" s="319"/>
      <c r="F166" s="319"/>
      <c r="G166" s="279"/>
    </row>
    <row r="167" spans="1:7" x14ac:dyDescent="0.2">
      <c r="A167" s="344"/>
      <c r="B167" s="320"/>
      <c r="C167" s="319"/>
      <c r="D167" s="319"/>
      <c r="E167" s="319"/>
      <c r="F167" s="319"/>
      <c r="G167" s="279"/>
    </row>
    <row r="168" spans="1:7" x14ac:dyDescent="0.2">
      <c r="A168" s="344"/>
      <c r="B168" s="320"/>
      <c r="C168" s="319"/>
      <c r="D168" s="319"/>
      <c r="E168" s="319"/>
      <c r="F168" s="319"/>
      <c r="G168" s="279"/>
    </row>
    <row r="169" spans="1:7" x14ac:dyDescent="0.2">
      <c r="A169" s="344"/>
      <c r="B169" s="320"/>
      <c r="C169" s="319"/>
      <c r="D169" s="319"/>
      <c r="E169" s="319"/>
      <c r="F169" s="319"/>
      <c r="G169" s="279"/>
    </row>
    <row r="170" spans="1:7" x14ac:dyDescent="0.2">
      <c r="A170" s="344"/>
      <c r="B170" s="320"/>
      <c r="C170" s="319"/>
      <c r="D170" s="319"/>
      <c r="E170" s="319"/>
      <c r="F170" s="319"/>
      <c r="G170" s="279"/>
    </row>
    <row r="171" spans="1:7" x14ac:dyDescent="0.2">
      <c r="A171" s="344"/>
      <c r="B171" s="320"/>
      <c r="C171" s="319"/>
      <c r="D171" s="319"/>
      <c r="E171" s="319"/>
      <c r="F171" s="319"/>
      <c r="G171" s="279"/>
    </row>
    <row r="172" spans="1:7" x14ac:dyDescent="0.2">
      <c r="A172" s="344"/>
      <c r="B172" s="320"/>
      <c r="C172" s="319"/>
      <c r="D172" s="319"/>
      <c r="E172" s="319"/>
      <c r="F172" s="319"/>
      <c r="G172" s="279"/>
    </row>
    <row r="173" spans="1:7" x14ac:dyDescent="0.2">
      <c r="A173" s="344"/>
      <c r="B173" s="320"/>
      <c r="C173" s="319"/>
      <c r="D173" s="319"/>
      <c r="E173" s="319"/>
      <c r="F173" s="319"/>
      <c r="G173" s="279"/>
    </row>
    <row r="174" spans="1:7" x14ac:dyDescent="0.2">
      <c r="A174" s="344"/>
      <c r="B174" s="320"/>
      <c r="C174" s="319"/>
      <c r="D174" s="319"/>
      <c r="E174" s="319"/>
      <c r="F174" s="319"/>
      <c r="G174" s="279"/>
    </row>
    <row r="175" spans="1:7" x14ac:dyDescent="0.2">
      <c r="A175" s="344"/>
      <c r="B175" s="320"/>
      <c r="C175" s="319"/>
      <c r="D175" s="319"/>
      <c r="E175" s="319"/>
      <c r="F175" s="319"/>
      <c r="G175" s="279"/>
    </row>
    <row r="176" spans="1:7" x14ac:dyDescent="0.2">
      <c r="A176" s="344"/>
      <c r="B176" s="344"/>
      <c r="C176" s="344"/>
      <c r="D176" s="344"/>
      <c r="E176" s="344"/>
      <c r="F176" s="344"/>
      <c r="G176" s="279"/>
    </row>
    <row r="177" spans="1:7" x14ac:dyDescent="0.2">
      <c r="A177" s="344"/>
      <c r="B177" s="344"/>
      <c r="C177" s="344"/>
      <c r="D177" s="344"/>
      <c r="E177" s="344"/>
      <c r="F177" s="344"/>
      <c r="G177" s="279"/>
    </row>
    <row r="178" spans="1:7" ht="15.75" x14ac:dyDescent="0.3">
      <c r="A178" s="646"/>
      <c r="B178" s="646"/>
      <c r="C178" s="646"/>
      <c r="D178" s="646"/>
      <c r="E178" s="646"/>
      <c r="F178" s="646"/>
      <c r="G178" s="279"/>
    </row>
    <row r="179" spans="1:7" ht="15.75" x14ac:dyDescent="0.3">
      <c r="A179" s="646"/>
      <c r="B179" s="646"/>
      <c r="C179" s="646"/>
      <c r="D179" s="646"/>
      <c r="E179" s="646"/>
      <c r="F179" s="646"/>
      <c r="G179" s="279"/>
    </row>
    <row r="180" spans="1:7" ht="15.75" x14ac:dyDescent="0.3">
      <c r="A180" s="646"/>
      <c r="B180" s="646"/>
      <c r="C180" s="646"/>
      <c r="D180" s="646"/>
      <c r="E180" s="646"/>
      <c r="F180" s="646"/>
      <c r="G180" s="279"/>
    </row>
    <row r="181" spans="1:7" ht="15.75" x14ac:dyDescent="0.3">
      <c r="A181" s="646"/>
      <c r="B181" s="646"/>
      <c r="C181" s="646"/>
      <c r="D181" s="646"/>
      <c r="E181" s="646"/>
      <c r="F181" s="646"/>
      <c r="G181" s="279"/>
    </row>
    <row r="182" spans="1:7" ht="15.75" x14ac:dyDescent="0.3">
      <c r="A182" s="647"/>
      <c r="B182" s="647"/>
      <c r="C182" s="647"/>
      <c r="D182" s="647"/>
      <c r="E182" s="647"/>
      <c r="F182" s="647"/>
      <c r="G182" s="279"/>
    </row>
    <row r="183" spans="1:7" ht="15.75" x14ac:dyDescent="0.3">
      <c r="A183" s="645"/>
      <c r="B183" s="645"/>
      <c r="C183" s="646"/>
      <c r="D183" s="646"/>
      <c r="E183" s="646"/>
      <c r="F183" s="372"/>
      <c r="G183" s="279"/>
    </row>
    <row r="184" spans="1:7" ht="15.75" x14ac:dyDescent="0.3">
      <c r="A184" s="645"/>
      <c r="B184" s="645"/>
      <c r="C184" s="372"/>
      <c r="D184" s="372"/>
      <c r="E184" s="372"/>
      <c r="F184" s="372"/>
      <c r="G184" s="279"/>
    </row>
    <row r="185" spans="1:7" x14ac:dyDescent="0.2">
      <c r="A185" s="342"/>
      <c r="B185" s="320"/>
      <c r="C185" s="319"/>
      <c r="D185" s="319"/>
      <c r="E185" s="319"/>
      <c r="F185" s="319"/>
      <c r="G185" s="279"/>
    </row>
    <row r="186" spans="1:7" x14ac:dyDescent="0.2">
      <c r="A186" s="344"/>
      <c r="B186" s="320"/>
      <c r="C186" s="319"/>
      <c r="D186" s="319"/>
      <c r="E186" s="319"/>
      <c r="F186" s="319"/>
      <c r="G186" s="279"/>
    </row>
    <row r="187" spans="1:7" x14ac:dyDescent="0.2">
      <c r="A187" s="344"/>
      <c r="B187" s="320"/>
      <c r="C187" s="319"/>
      <c r="D187" s="319"/>
      <c r="E187" s="319"/>
      <c r="F187" s="319"/>
      <c r="G187" s="279"/>
    </row>
    <row r="188" spans="1:7" x14ac:dyDescent="0.2">
      <c r="A188" s="344"/>
      <c r="B188" s="320"/>
      <c r="C188" s="319"/>
      <c r="D188" s="319"/>
      <c r="E188" s="319"/>
      <c r="F188" s="319"/>
      <c r="G188" s="279"/>
    </row>
    <row r="189" spans="1:7" x14ac:dyDescent="0.2">
      <c r="A189" s="344"/>
      <c r="B189" s="320"/>
      <c r="C189" s="319"/>
      <c r="D189" s="319"/>
      <c r="E189" s="319"/>
      <c r="F189" s="319"/>
      <c r="G189" s="279"/>
    </row>
    <row r="190" spans="1:7" x14ac:dyDescent="0.2">
      <c r="A190" s="344"/>
      <c r="B190" s="320"/>
      <c r="C190" s="319"/>
      <c r="D190" s="319"/>
      <c r="E190" s="319"/>
      <c r="F190" s="319"/>
      <c r="G190" s="279"/>
    </row>
    <row r="191" spans="1:7" x14ac:dyDescent="0.2">
      <c r="A191" s="344"/>
      <c r="B191" s="320"/>
      <c r="C191" s="319"/>
      <c r="D191" s="319"/>
      <c r="E191" s="319"/>
      <c r="F191" s="319"/>
      <c r="G191" s="279"/>
    </row>
    <row r="192" spans="1:7" x14ac:dyDescent="0.2">
      <c r="A192" s="344"/>
      <c r="B192" s="320"/>
      <c r="C192" s="319"/>
      <c r="D192" s="319"/>
      <c r="E192" s="319"/>
      <c r="F192" s="319"/>
      <c r="G192" s="279"/>
    </row>
    <row r="193" spans="1:7" x14ac:dyDescent="0.2">
      <c r="A193" s="344"/>
      <c r="B193" s="320"/>
      <c r="C193" s="319"/>
      <c r="D193" s="319"/>
      <c r="E193" s="319"/>
      <c r="F193" s="319"/>
      <c r="G193" s="279"/>
    </row>
    <row r="194" spans="1:7" x14ac:dyDescent="0.2">
      <c r="A194" s="344"/>
      <c r="B194" s="320"/>
      <c r="C194" s="319"/>
      <c r="D194" s="319"/>
      <c r="E194" s="319"/>
      <c r="F194" s="319"/>
      <c r="G194" s="279"/>
    </row>
    <row r="195" spans="1:7" x14ac:dyDescent="0.2">
      <c r="A195" s="344"/>
      <c r="B195" s="320"/>
      <c r="C195" s="319"/>
      <c r="D195" s="319"/>
      <c r="E195" s="319"/>
      <c r="F195" s="319"/>
      <c r="G195" s="279"/>
    </row>
    <row r="196" spans="1:7" x14ac:dyDescent="0.2">
      <c r="A196" s="344"/>
      <c r="B196" s="320"/>
      <c r="C196" s="319"/>
      <c r="D196" s="319"/>
      <c r="E196" s="319"/>
      <c r="F196" s="319"/>
      <c r="G196" s="279"/>
    </row>
    <row r="197" spans="1:7" x14ac:dyDescent="0.2">
      <c r="A197" s="344"/>
      <c r="B197" s="320"/>
      <c r="C197" s="319"/>
      <c r="D197" s="319"/>
      <c r="E197" s="319"/>
      <c r="F197" s="319"/>
      <c r="G197" s="279"/>
    </row>
    <row r="198" spans="1:7" x14ac:dyDescent="0.2">
      <c r="A198" s="344"/>
      <c r="B198" s="320"/>
      <c r="C198" s="319"/>
      <c r="D198" s="319"/>
      <c r="E198" s="319"/>
      <c r="F198" s="319"/>
      <c r="G198" s="279"/>
    </row>
    <row r="199" spans="1:7" x14ac:dyDescent="0.2">
      <c r="A199" s="344"/>
      <c r="B199" s="320"/>
      <c r="C199" s="319"/>
      <c r="D199" s="319"/>
      <c r="E199" s="319"/>
      <c r="F199" s="319"/>
      <c r="G199" s="279"/>
    </row>
    <row r="200" spans="1:7" x14ac:dyDescent="0.2">
      <c r="A200" s="344"/>
      <c r="B200" s="320"/>
      <c r="C200" s="319"/>
      <c r="D200" s="319"/>
      <c r="E200" s="319"/>
      <c r="F200" s="319"/>
      <c r="G200" s="279"/>
    </row>
    <row r="201" spans="1:7" x14ac:dyDescent="0.2">
      <c r="A201" s="344"/>
      <c r="B201" s="320"/>
      <c r="C201" s="319"/>
      <c r="D201" s="319"/>
      <c r="E201" s="319"/>
      <c r="F201" s="319"/>
      <c r="G201" s="279"/>
    </row>
    <row r="202" spans="1:7" x14ac:dyDescent="0.2">
      <c r="A202" s="344"/>
      <c r="B202" s="279"/>
      <c r="C202" s="373"/>
      <c r="D202" s="373"/>
      <c r="E202" s="319"/>
      <c r="F202" s="373"/>
      <c r="G202" s="279"/>
    </row>
    <row r="203" spans="1:7" x14ac:dyDescent="0.2">
      <c r="A203" s="344"/>
      <c r="B203" s="320"/>
      <c r="C203" s="319"/>
      <c r="D203" s="319"/>
      <c r="E203" s="319"/>
      <c r="F203" s="319"/>
      <c r="G203" s="319"/>
    </row>
    <row r="204" spans="1:7" x14ac:dyDescent="0.2">
      <c r="A204" s="344"/>
      <c r="B204" s="320"/>
      <c r="C204" s="319"/>
      <c r="D204" s="319"/>
      <c r="E204" s="319"/>
      <c r="F204" s="319"/>
      <c r="G204" s="279"/>
    </row>
    <row r="205" spans="1:7" x14ac:dyDescent="0.2">
      <c r="A205" s="344"/>
      <c r="B205" s="320"/>
      <c r="C205" s="319"/>
      <c r="D205" s="319"/>
      <c r="E205" s="319"/>
      <c r="F205" s="319"/>
      <c r="G205" s="279"/>
    </row>
    <row r="206" spans="1:7" x14ac:dyDescent="0.2">
      <c r="A206" s="344"/>
      <c r="B206" s="320"/>
      <c r="C206" s="319"/>
      <c r="D206" s="319"/>
      <c r="E206" s="319"/>
      <c r="F206" s="319"/>
      <c r="G206" s="279"/>
    </row>
    <row r="207" spans="1:7" x14ac:dyDescent="0.2">
      <c r="A207" s="344"/>
      <c r="B207" s="320"/>
      <c r="C207" s="319"/>
      <c r="D207" s="319"/>
      <c r="E207" s="319"/>
      <c r="F207" s="319"/>
      <c r="G207" s="279"/>
    </row>
    <row r="208" spans="1:7" x14ac:dyDescent="0.2">
      <c r="A208" s="344"/>
      <c r="B208" s="320"/>
      <c r="C208" s="319"/>
      <c r="D208" s="319"/>
      <c r="E208" s="319"/>
      <c r="F208" s="319"/>
      <c r="G208" s="279"/>
    </row>
    <row r="209" spans="1:7" x14ac:dyDescent="0.2">
      <c r="A209" s="344"/>
      <c r="B209" s="320"/>
      <c r="C209" s="319"/>
      <c r="D209" s="319"/>
      <c r="E209" s="319"/>
      <c r="F209" s="319"/>
      <c r="G209" s="279"/>
    </row>
    <row r="210" spans="1:7" x14ac:dyDescent="0.2">
      <c r="A210" s="344"/>
      <c r="B210" s="320"/>
      <c r="C210" s="319"/>
      <c r="D210" s="319"/>
      <c r="E210" s="319"/>
      <c r="F210" s="319"/>
      <c r="G210" s="279"/>
    </row>
    <row r="211" spans="1:7" x14ac:dyDescent="0.2">
      <c r="A211" s="344"/>
      <c r="B211" s="320"/>
      <c r="C211" s="319"/>
      <c r="D211" s="319"/>
      <c r="E211" s="319"/>
      <c r="F211" s="319"/>
      <c r="G211" s="279"/>
    </row>
    <row r="212" spans="1:7" x14ac:dyDescent="0.2">
      <c r="A212" s="344"/>
      <c r="B212" s="320"/>
      <c r="C212" s="319"/>
      <c r="D212" s="319"/>
      <c r="E212" s="319"/>
      <c r="F212" s="319"/>
      <c r="G212" s="279"/>
    </row>
    <row r="213" spans="1:7" x14ac:dyDescent="0.2">
      <c r="A213" s="344"/>
      <c r="B213" s="320"/>
      <c r="C213" s="319"/>
      <c r="D213" s="319"/>
      <c r="E213" s="319"/>
      <c r="F213" s="319"/>
      <c r="G213" s="279"/>
    </row>
    <row r="214" spans="1:7" x14ac:dyDescent="0.2">
      <c r="A214" s="344"/>
      <c r="B214" s="320"/>
      <c r="C214" s="319"/>
      <c r="D214" s="319"/>
      <c r="E214" s="319"/>
      <c r="F214" s="319"/>
      <c r="G214" s="279"/>
    </row>
    <row r="215" spans="1:7" x14ac:dyDescent="0.2">
      <c r="A215" s="344"/>
      <c r="B215" s="320"/>
      <c r="C215" s="319"/>
      <c r="D215" s="319"/>
      <c r="E215" s="319"/>
      <c r="F215" s="319"/>
      <c r="G215" s="279"/>
    </row>
    <row r="216" spans="1:7" x14ac:dyDescent="0.2">
      <c r="A216" s="344"/>
      <c r="B216" s="320"/>
      <c r="C216" s="319"/>
      <c r="D216" s="319"/>
      <c r="E216" s="319"/>
      <c r="F216" s="319"/>
      <c r="G216" s="279"/>
    </row>
    <row r="217" spans="1:7" x14ac:dyDescent="0.2">
      <c r="A217" s="344"/>
      <c r="B217" s="320"/>
      <c r="C217" s="319"/>
      <c r="D217" s="319"/>
      <c r="E217" s="319"/>
      <c r="F217" s="319"/>
      <c r="G217" s="279"/>
    </row>
    <row r="218" spans="1:7" x14ac:dyDescent="0.2">
      <c r="A218" s="344"/>
      <c r="B218" s="320"/>
      <c r="C218" s="319"/>
      <c r="D218" s="319"/>
      <c r="E218" s="319"/>
      <c r="F218" s="319"/>
      <c r="G218" s="279"/>
    </row>
    <row r="219" spans="1:7" x14ac:dyDescent="0.2">
      <c r="A219" s="344"/>
      <c r="B219" s="320"/>
      <c r="C219" s="319"/>
      <c r="D219" s="319"/>
      <c r="E219" s="319"/>
      <c r="F219" s="319"/>
      <c r="G219" s="279"/>
    </row>
    <row r="220" spans="1:7" x14ac:dyDescent="0.2">
      <c r="A220" s="344"/>
      <c r="B220" s="320"/>
      <c r="C220" s="319"/>
      <c r="D220" s="319"/>
      <c r="E220" s="319"/>
      <c r="F220" s="319"/>
      <c r="G220" s="279"/>
    </row>
    <row r="221" spans="1:7" x14ac:dyDescent="0.2">
      <c r="A221" s="344"/>
      <c r="B221" s="320"/>
      <c r="C221" s="319"/>
      <c r="D221" s="319"/>
      <c r="E221" s="319"/>
      <c r="F221" s="319"/>
      <c r="G221" s="279"/>
    </row>
    <row r="222" spans="1:7" x14ac:dyDescent="0.2">
      <c r="A222" s="344"/>
      <c r="B222" s="320"/>
      <c r="C222" s="319"/>
      <c r="D222" s="319"/>
      <c r="E222" s="319"/>
      <c r="F222" s="319"/>
      <c r="G222" s="279"/>
    </row>
    <row r="223" spans="1:7" x14ac:dyDescent="0.2">
      <c r="A223" s="344"/>
      <c r="B223" s="320"/>
      <c r="C223" s="319"/>
      <c r="D223" s="319"/>
      <c r="E223" s="319"/>
      <c r="F223" s="319"/>
      <c r="G223" s="279"/>
    </row>
    <row r="224" spans="1:7" x14ac:dyDescent="0.2">
      <c r="A224" s="344"/>
      <c r="B224" s="320"/>
      <c r="C224" s="319"/>
      <c r="D224" s="319"/>
      <c r="E224" s="319"/>
      <c r="F224" s="319"/>
      <c r="G224" s="279"/>
    </row>
    <row r="225" spans="1:7" x14ac:dyDescent="0.2">
      <c r="A225" s="344"/>
      <c r="B225" s="320"/>
      <c r="C225" s="319"/>
      <c r="D225" s="319"/>
      <c r="E225" s="319"/>
      <c r="F225" s="319"/>
      <c r="G225" s="279"/>
    </row>
    <row r="226" spans="1:7" x14ac:dyDescent="0.2">
      <c r="A226" s="344"/>
      <c r="B226" s="320"/>
      <c r="C226" s="319"/>
      <c r="D226" s="319"/>
      <c r="E226" s="319"/>
      <c r="F226" s="319"/>
      <c r="G226" s="279"/>
    </row>
    <row r="227" spans="1:7" x14ac:dyDescent="0.2">
      <c r="A227" s="344"/>
      <c r="B227" s="320"/>
      <c r="C227" s="319"/>
      <c r="D227" s="319"/>
      <c r="E227" s="319"/>
      <c r="F227" s="319"/>
      <c r="G227" s="279"/>
    </row>
    <row r="228" spans="1:7" x14ac:dyDescent="0.2">
      <c r="A228" s="344"/>
      <c r="B228" s="320"/>
      <c r="C228" s="319"/>
      <c r="D228" s="319"/>
      <c r="E228" s="319"/>
      <c r="F228" s="319"/>
      <c r="G228" s="279"/>
    </row>
    <row r="229" spans="1:7" x14ac:dyDescent="0.2">
      <c r="A229" s="344"/>
      <c r="B229" s="320"/>
      <c r="C229" s="319"/>
      <c r="D229" s="319"/>
      <c r="E229" s="319"/>
      <c r="F229" s="319"/>
      <c r="G229" s="279"/>
    </row>
    <row r="230" spans="1:7" x14ac:dyDescent="0.2">
      <c r="A230" s="344"/>
      <c r="B230" s="320"/>
      <c r="C230" s="319"/>
      <c r="D230" s="319"/>
      <c r="E230" s="319"/>
      <c r="F230" s="319"/>
      <c r="G230" s="279"/>
    </row>
    <row r="231" spans="1:7" x14ac:dyDescent="0.2">
      <c r="A231" s="344"/>
      <c r="B231" s="320"/>
      <c r="C231" s="319"/>
      <c r="D231" s="319"/>
      <c r="E231" s="319"/>
      <c r="F231" s="319"/>
      <c r="G231" s="279"/>
    </row>
    <row r="232" spans="1:7" x14ac:dyDescent="0.2">
      <c r="A232" s="344"/>
      <c r="B232" s="320"/>
      <c r="C232" s="319"/>
      <c r="D232" s="319"/>
      <c r="E232" s="319"/>
      <c r="F232" s="319"/>
      <c r="G232" s="279"/>
    </row>
    <row r="233" spans="1:7" x14ac:dyDescent="0.2">
      <c r="A233" s="344"/>
      <c r="B233" s="320"/>
      <c r="C233" s="319"/>
      <c r="D233" s="319"/>
      <c r="E233" s="319"/>
      <c r="F233" s="319"/>
      <c r="G233" s="279"/>
    </row>
    <row r="234" spans="1:7" x14ac:dyDescent="0.2">
      <c r="A234" s="344"/>
      <c r="B234" s="320"/>
      <c r="C234" s="319"/>
      <c r="D234" s="319"/>
      <c r="E234" s="319"/>
      <c r="F234" s="319"/>
      <c r="G234" s="279"/>
    </row>
    <row r="235" spans="1:7" x14ac:dyDescent="0.2">
      <c r="A235" s="344"/>
      <c r="B235" s="344"/>
      <c r="C235" s="344"/>
      <c r="D235" s="344"/>
      <c r="E235" s="344"/>
      <c r="F235" s="344"/>
      <c r="G235" s="279"/>
    </row>
    <row r="236" spans="1:7" x14ac:dyDescent="0.2">
      <c r="A236" s="344"/>
      <c r="B236" s="344"/>
      <c r="C236" s="344"/>
      <c r="D236" s="344"/>
      <c r="E236" s="344"/>
      <c r="F236" s="344"/>
      <c r="G236" s="279"/>
    </row>
    <row r="237" spans="1:7" ht="15.75" x14ac:dyDescent="0.3">
      <c r="A237" s="646"/>
      <c r="B237" s="646"/>
      <c r="C237" s="646"/>
      <c r="D237" s="646"/>
      <c r="E237" s="646"/>
      <c r="F237" s="646"/>
      <c r="G237" s="279"/>
    </row>
    <row r="238" spans="1:7" ht="15.75" x14ac:dyDescent="0.3">
      <c r="A238" s="646"/>
      <c r="B238" s="646"/>
      <c r="C238" s="646"/>
      <c r="D238" s="646"/>
      <c r="E238" s="646"/>
      <c r="F238" s="646"/>
      <c r="G238" s="279"/>
    </row>
    <row r="239" spans="1:7" ht="15.75" x14ac:dyDescent="0.3">
      <c r="A239" s="646"/>
      <c r="B239" s="646"/>
      <c r="C239" s="646"/>
      <c r="D239" s="646"/>
      <c r="E239" s="646"/>
      <c r="F239" s="646"/>
      <c r="G239" s="279"/>
    </row>
    <row r="240" spans="1:7" ht="15.75" x14ac:dyDescent="0.3">
      <c r="A240" s="646"/>
      <c r="B240" s="646"/>
      <c r="C240" s="646"/>
      <c r="D240" s="646"/>
      <c r="E240" s="646"/>
      <c r="F240" s="646"/>
      <c r="G240" s="279"/>
    </row>
    <row r="241" spans="1:7" ht="15.75" x14ac:dyDescent="0.3">
      <c r="A241" s="647"/>
      <c r="B241" s="647"/>
      <c r="C241" s="647"/>
      <c r="D241" s="647"/>
      <c r="E241" s="647"/>
      <c r="F241" s="647"/>
      <c r="G241" s="279"/>
    </row>
    <row r="242" spans="1:7" ht="15.75" x14ac:dyDescent="0.3">
      <c r="A242" s="645"/>
      <c r="B242" s="645"/>
      <c r="C242" s="646"/>
      <c r="D242" s="646"/>
      <c r="E242" s="646"/>
      <c r="F242" s="372"/>
      <c r="G242" s="279"/>
    </row>
    <row r="243" spans="1:7" ht="15.75" x14ac:dyDescent="0.3">
      <c r="A243" s="645"/>
      <c r="B243" s="645"/>
      <c r="C243" s="372"/>
      <c r="D243" s="372"/>
      <c r="E243" s="372"/>
      <c r="F243" s="372"/>
      <c r="G243" s="279"/>
    </row>
    <row r="244" spans="1:7" x14ac:dyDescent="0.2">
      <c r="A244" s="342"/>
      <c r="B244" s="320"/>
      <c r="C244" s="319"/>
      <c r="D244" s="319"/>
      <c r="E244" s="319"/>
      <c r="F244" s="319"/>
      <c r="G244" s="279"/>
    </row>
    <row r="245" spans="1:7" x14ac:dyDescent="0.2">
      <c r="A245" s="344"/>
      <c r="B245" s="320"/>
      <c r="C245" s="319"/>
      <c r="D245" s="319"/>
      <c r="E245" s="319"/>
      <c r="F245" s="319"/>
      <c r="G245" s="279"/>
    </row>
    <row r="246" spans="1:7" x14ac:dyDescent="0.2">
      <c r="A246" s="344"/>
      <c r="B246" s="320"/>
      <c r="C246" s="319"/>
      <c r="D246" s="319"/>
      <c r="E246" s="319"/>
      <c r="F246" s="319"/>
      <c r="G246" s="279"/>
    </row>
    <row r="247" spans="1:7" x14ac:dyDescent="0.2">
      <c r="A247" s="344"/>
      <c r="B247" s="320"/>
      <c r="C247" s="319"/>
      <c r="D247" s="319"/>
      <c r="E247" s="319"/>
      <c r="F247" s="319"/>
      <c r="G247" s="279"/>
    </row>
    <row r="248" spans="1:7" x14ac:dyDescent="0.2">
      <c r="A248" s="344"/>
      <c r="B248" s="320"/>
      <c r="C248" s="319"/>
      <c r="D248" s="319"/>
      <c r="E248" s="319"/>
      <c r="F248" s="319"/>
      <c r="G248" s="279"/>
    </row>
    <row r="249" spans="1:7" x14ac:dyDescent="0.2">
      <c r="A249" s="344"/>
      <c r="B249" s="320"/>
      <c r="C249" s="319"/>
      <c r="D249" s="319"/>
      <c r="E249" s="319"/>
      <c r="F249" s="319"/>
      <c r="G249" s="279"/>
    </row>
    <row r="250" spans="1:7" x14ac:dyDescent="0.2">
      <c r="A250" s="344"/>
      <c r="B250" s="320"/>
      <c r="C250" s="319"/>
      <c r="D250" s="319"/>
      <c r="E250" s="319"/>
      <c r="F250" s="319"/>
      <c r="G250" s="279"/>
    </row>
    <row r="251" spans="1:7" x14ac:dyDescent="0.2">
      <c r="A251" s="344"/>
      <c r="B251" s="320"/>
      <c r="C251" s="319"/>
      <c r="D251" s="319"/>
      <c r="E251" s="319"/>
      <c r="F251" s="319"/>
      <c r="G251" s="279"/>
    </row>
    <row r="252" spans="1:7" x14ac:dyDescent="0.2">
      <c r="A252" s="344"/>
      <c r="B252" s="320"/>
      <c r="C252" s="319"/>
      <c r="D252" s="319"/>
      <c r="E252" s="319"/>
      <c r="F252" s="319"/>
      <c r="G252" s="279"/>
    </row>
    <row r="253" spans="1:7" x14ac:dyDescent="0.2">
      <c r="A253" s="344"/>
      <c r="B253" s="320"/>
      <c r="C253" s="319"/>
      <c r="D253" s="319"/>
      <c r="E253" s="319"/>
      <c r="F253" s="319"/>
      <c r="G253" s="279"/>
    </row>
    <row r="254" spans="1:7" x14ac:dyDescent="0.2">
      <c r="A254" s="344"/>
      <c r="B254" s="279"/>
      <c r="C254" s="279"/>
      <c r="D254" s="279"/>
      <c r="E254" s="319"/>
      <c r="F254" s="373"/>
      <c r="G254" s="279"/>
    </row>
    <row r="255" spans="1:7" x14ac:dyDescent="0.2">
      <c r="A255" s="344"/>
      <c r="B255" s="320"/>
      <c r="C255" s="319"/>
      <c r="D255" s="319"/>
      <c r="E255" s="319"/>
      <c r="F255" s="319"/>
      <c r="G255" s="279"/>
    </row>
    <row r="256" spans="1:7" x14ac:dyDescent="0.2">
      <c r="A256" s="344"/>
      <c r="B256" s="320"/>
      <c r="C256" s="319"/>
      <c r="D256" s="319"/>
      <c r="E256" s="319"/>
      <c r="F256" s="319"/>
      <c r="G256" s="279"/>
    </row>
    <row r="257" spans="1:7" x14ac:dyDescent="0.2">
      <c r="A257" s="344"/>
      <c r="B257" s="320"/>
      <c r="C257" s="319"/>
      <c r="D257" s="319"/>
      <c r="E257" s="319"/>
      <c r="F257" s="319"/>
      <c r="G257" s="279"/>
    </row>
    <row r="258" spans="1:7" x14ac:dyDescent="0.2">
      <c r="A258" s="344"/>
      <c r="B258" s="320"/>
      <c r="C258" s="319"/>
      <c r="D258" s="319"/>
      <c r="E258" s="319"/>
      <c r="F258" s="319"/>
      <c r="G258" s="279"/>
    </row>
    <row r="259" spans="1:7" x14ac:dyDescent="0.2">
      <c r="A259" s="344"/>
      <c r="B259" s="279"/>
      <c r="C259" s="279"/>
      <c r="D259" s="279"/>
      <c r="E259" s="279"/>
      <c r="F259" s="373"/>
      <c r="G259" s="279"/>
    </row>
    <row r="260" spans="1:7" x14ac:dyDescent="0.2">
      <c r="A260" s="344"/>
      <c r="B260" s="320"/>
      <c r="C260" s="319"/>
      <c r="D260" s="319"/>
      <c r="E260" s="319"/>
      <c r="F260" s="319"/>
      <c r="G260" s="279"/>
    </row>
    <row r="261" spans="1:7" x14ac:dyDescent="0.2">
      <c r="A261" s="344"/>
      <c r="B261" s="320"/>
      <c r="C261" s="319"/>
      <c r="D261" s="319"/>
      <c r="E261" s="319"/>
      <c r="F261" s="319"/>
      <c r="G261" s="279"/>
    </row>
    <row r="262" spans="1:7" x14ac:dyDescent="0.2">
      <c r="A262" s="344"/>
      <c r="B262" s="320"/>
      <c r="C262" s="319"/>
      <c r="D262" s="319"/>
      <c r="E262" s="319"/>
      <c r="F262" s="319"/>
      <c r="G262" s="279"/>
    </row>
    <row r="263" spans="1:7" x14ac:dyDescent="0.2">
      <c r="A263" s="344"/>
      <c r="B263" s="320"/>
      <c r="C263" s="319"/>
      <c r="D263" s="319"/>
      <c r="E263" s="319"/>
      <c r="F263" s="319"/>
      <c r="G263" s="279"/>
    </row>
    <row r="264" spans="1:7" x14ac:dyDescent="0.2">
      <c r="A264" s="344"/>
      <c r="B264" s="320"/>
      <c r="C264" s="319"/>
      <c r="D264" s="319"/>
      <c r="E264" s="319"/>
      <c r="F264" s="319"/>
      <c r="G264" s="279"/>
    </row>
    <row r="265" spans="1:7" x14ac:dyDescent="0.2">
      <c r="A265" s="344"/>
      <c r="B265" s="320"/>
      <c r="C265" s="319"/>
      <c r="D265" s="319"/>
      <c r="E265" s="319"/>
      <c r="F265" s="319"/>
      <c r="G265" s="279"/>
    </row>
    <row r="266" spans="1:7" x14ac:dyDescent="0.2">
      <c r="A266" s="344"/>
      <c r="B266" s="320"/>
      <c r="C266" s="319"/>
      <c r="D266" s="319"/>
      <c r="E266" s="319"/>
      <c r="F266" s="319"/>
      <c r="G266" s="279"/>
    </row>
    <row r="267" spans="1:7" x14ac:dyDescent="0.2">
      <c r="A267" s="344"/>
      <c r="B267" s="320"/>
      <c r="C267" s="319"/>
      <c r="D267" s="319"/>
      <c r="E267" s="319"/>
      <c r="F267" s="319"/>
      <c r="G267" s="279"/>
    </row>
    <row r="268" spans="1:7" x14ac:dyDescent="0.2">
      <c r="A268" s="344"/>
      <c r="B268" s="320"/>
      <c r="C268" s="319"/>
      <c r="D268" s="319"/>
      <c r="E268" s="319"/>
      <c r="F268" s="319"/>
      <c r="G268" s="279"/>
    </row>
    <row r="269" spans="1:7" x14ac:dyDescent="0.2">
      <c r="A269" s="344"/>
      <c r="B269" s="320"/>
      <c r="C269" s="319"/>
      <c r="D269" s="319"/>
      <c r="E269" s="319"/>
      <c r="F269" s="319"/>
      <c r="G269" s="279"/>
    </row>
    <row r="270" spans="1:7" x14ac:dyDescent="0.2">
      <c r="A270" s="344"/>
      <c r="B270" s="320"/>
      <c r="C270" s="319"/>
      <c r="D270" s="319"/>
      <c r="E270" s="319"/>
      <c r="F270" s="319"/>
      <c r="G270" s="279"/>
    </row>
    <row r="271" spans="1:7" x14ac:dyDescent="0.2">
      <c r="A271" s="344"/>
      <c r="B271" s="320"/>
      <c r="C271" s="319"/>
      <c r="D271" s="319"/>
      <c r="E271" s="319"/>
      <c r="F271" s="319"/>
      <c r="G271" s="279"/>
    </row>
    <row r="272" spans="1:7" x14ac:dyDescent="0.2">
      <c r="A272" s="344"/>
      <c r="B272" s="320"/>
      <c r="C272" s="319"/>
      <c r="D272" s="319"/>
      <c r="E272" s="319"/>
      <c r="F272" s="319"/>
      <c r="G272" s="279"/>
    </row>
    <row r="273" spans="1:7" x14ac:dyDescent="0.2">
      <c r="A273" s="344"/>
      <c r="B273" s="320"/>
      <c r="C273" s="319"/>
      <c r="D273" s="319"/>
      <c r="E273" s="319"/>
      <c r="F273" s="319"/>
      <c r="G273" s="279"/>
    </row>
    <row r="274" spans="1:7" x14ac:dyDescent="0.2">
      <c r="A274" s="344"/>
      <c r="B274" s="320"/>
      <c r="C274" s="319"/>
      <c r="D274" s="319"/>
      <c r="E274" s="319"/>
      <c r="F274" s="319"/>
      <c r="G274" s="279"/>
    </row>
    <row r="275" spans="1:7" x14ac:dyDescent="0.2">
      <c r="A275" s="344"/>
      <c r="B275" s="320"/>
      <c r="C275" s="319"/>
      <c r="D275" s="319"/>
      <c r="E275" s="319"/>
      <c r="F275" s="319"/>
      <c r="G275" s="279"/>
    </row>
    <row r="276" spans="1:7" x14ac:dyDescent="0.2">
      <c r="A276" s="344"/>
      <c r="B276" s="320"/>
      <c r="C276" s="319"/>
      <c r="D276" s="319"/>
      <c r="E276" s="319"/>
      <c r="F276" s="319"/>
      <c r="G276" s="279"/>
    </row>
    <row r="277" spans="1:7" x14ac:dyDescent="0.2">
      <c r="A277" s="344"/>
      <c r="B277" s="320"/>
      <c r="C277" s="319"/>
      <c r="D277" s="319"/>
      <c r="E277" s="319"/>
      <c r="F277" s="319"/>
      <c r="G277" s="279"/>
    </row>
    <row r="278" spans="1:7" x14ac:dyDescent="0.2">
      <c r="A278" s="344"/>
      <c r="B278" s="320"/>
      <c r="C278" s="319"/>
      <c r="D278" s="319"/>
      <c r="E278" s="319"/>
      <c r="F278" s="319"/>
      <c r="G278" s="279"/>
    </row>
    <row r="279" spans="1:7" x14ac:dyDescent="0.2">
      <c r="A279" s="344"/>
      <c r="B279" s="320"/>
      <c r="C279" s="319"/>
      <c r="D279" s="319"/>
      <c r="E279" s="319"/>
      <c r="F279" s="319"/>
      <c r="G279" s="279"/>
    </row>
    <row r="280" spans="1:7" x14ac:dyDescent="0.2">
      <c r="A280" s="344"/>
      <c r="B280" s="320"/>
      <c r="C280" s="319"/>
      <c r="D280" s="319"/>
      <c r="E280" s="319"/>
      <c r="F280" s="319"/>
      <c r="G280" s="279"/>
    </row>
    <row r="281" spans="1:7" x14ac:dyDescent="0.2">
      <c r="A281" s="344"/>
      <c r="B281" s="320"/>
      <c r="C281" s="319"/>
      <c r="D281" s="319"/>
      <c r="E281" s="319"/>
      <c r="F281" s="319"/>
      <c r="G281" s="279"/>
    </row>
    <row r="282" spans="1:7" x14ac:dyDescent="0.2">
      <c r="A282" s="344"/>
      <c r="B282" s="320"/>
      <c r="C282" s="319"/>
      <c r="D282" s="319"/>
      <c r="E282" s="319"/>
      <c r="F282" s="319"/>
      <c r="G282" s="279"/>
    </row>
    <row r="283" spans="1:7" x14ac:dyDescent="0.2">
      <c r="A283" s="344"/>
      <c r="B283" s="320"/>
      <c r="C283" s="319"/>
      <c r="D283" s="319"/>
      <c r="E283" s="319"/>
      <c r="F283" s="319"/>
      <c r="G283" s="279"/>
    </row>
    <row r="284" spans="1:7" x14ac:dyDescent="0.2">
      <c r="A284" s="344"/>
      <c r="B284" s="320"/>
      <c r="C284" s="319"/>
      <c r="D284" s="319"/>
      <c r="E284" s="319"/>
      <c r="F284" s="319"/>
      <c r="G284" s="279"/>
    </row>
    <row r="285" spans="1:7" x14ac:dyDescent="0.2">
      <c r="A285" s="344"/>
      <c r="B285" s="320"/>
      <c r="C285" s="319"/>
      <c r="D285" s="319"/>
      <c r="E285" s="319"/>
      <c r="F285" s="319"/>
      <c r="G285" s="279"/>
    </row>
    <row r="286" spans="1:7" x14ac:dyDescent="0.2">
      <c r="A286" s="344"/>
      <c r="B286" s="320"/>
      <c r="C286" s="319"/>
      <c r="D286" s="319"/>
      <c r="E286" s="319"/>
      <c r="F286" s="319"/>
      <c r="G286" s="279"/>
    </row>
    <row r="287" spans="1:7" x14ac:dyDescent="0.2">
      <c r="A287" s="344"/>
      <c r="B287" s="320"/>
      <c r="C287" s="319"/>
      <c r="D287" s="319"/>
      <c r="E287" s="319"/>
      <c r="F287" s="319"/>
      <c r="G287" s="279"/>
    </row>
    <row r="288" spans="1:7" x14ac:dyDescent="0.2">
      <c r="A288" s="344"/>
      <c r="B288" s="320"/>
      <c r="C288" s="319"/>
      <c r="D288" s="319"/>
      <c r="E288" s="319"/>
      <c r="F288" s="319"/>
      <c r="G288" s="279"/>
    </row>
    <row r="289" spans="1:7" x14ac:dyDescent="0.2">
      <c r="A289" s="344"/>
      <c r="B289" s="320"/>
      <c r="C289" s="319"/>
      <c r="D289" s="319"/>
      <c r="E289" s="319"/>
      <c r="F289" s="319"/>
      <c r="G289" s="279"/>
    </row>
    <row r="290" spans="1:7" x14ac:dyDescent="0.2">
      <c r="A290" s="344"/>
      <c r="B290" s="320"/>
      <c r="C290" s="319"/>
      <c r="D290" s="319"/>
      <c r="E290" s="319"/>
      <c r="F290" s="319"/>
      <c r="G290" s="279"/>
    </row>
    <row r="291" spans="1:7" x14ac:dyDescent="0.2">
      <c r="A291" s="344"/>
      <c r="B291" s="320"/>
      <c r="C291" s="319"/>
      <c r="D291" s="319"/>
      <c r="E291" s="319"/>
      <c r="F291" s="319"/>
      <c r="G291" s="279"/>
    </row>
    <row r="292" spans="1:7" x14ac:dyDescent="0.2">
      <c r="A292" s="344"/>
      <c r="B292" s="320"/>
      <c r="C292" s="319"/>
      <c r="D292" s="319"/>
      <c r="E292" s="319"/>
      <c r="F292" s="319"/>
      <c r="G292" s="279"/>
    </row>
    <row r="293" spans="1:7" x14ac:dyDescent="0.2">
      <c r="A293" s="344"/>
      <c r="B293" s="320"/>
      <c r="C293" s="319"/>
      <c r="D293" s="319"/>
      <c r="E293" s="319"/>
      <c r="F293" s="319"/>
      <c r="G293" s="279"/>
    </row>
    <row r="294" spans="1:7" x14ac:dyDescent="0.2">
      <c r="A294" s="344"/>
      <c r="B294" s="344"/>
      <c r="C294" s="344"/>
      <c r="D294" s="344"/>
      <c r="E294" s="344"/>
      <c r="F294" s="344"/>
      <c r="G294" s="279"/>
    </row>
    <row r="295" spans="1:7" x14ac:dyDescent="0.2">
      <c r="A295" s="344"/>
      <c r="B295" s="344"/>
      <c r="C295" s="344"/>
      <c r="D295" s="344"/>
      <c r="E295" s="344"/>
      <c r="F295" s="344"/>
      <c r="G295" s="279"/>
    </row>
    <row r="296" spans="1:7" ht="15.75" x14ac:dyDescent="0.3">
      <c r="A296" s="646"/>
      <c r="B296" s="646"/>
      <c r="C296" s="646"/>
      <c r="D296" s="646"/>
      <c r="E296" s="646"/>
      <c r="F296" s="646"/>
      <c r="G296" s="279"/>
    </row>
    <row r="297" spans="1:7" ht="15.75" x14ac:dyDescent="0.3">
      <c r="A297" s="646"/>
      <c r="B297" s="646"/>
      <c r="C297" s="646"/>
      <c r="D297" s="646"/>
      <c r="E297" s="646"/>
      <c r="F297" s="646"/>
      <c r="G297" s="279"/>
    </row>
    <row r="298" spans="1:7" ht="15.75" x14ac:dyDescent="0.3">
      <c r="A298" s="646"/>
      <c r="B298" s="646"/>
      <c r="C298" s="646"/>
      <c r="D298" s="646"/>
      <c r="E298" s="646"/>
      <c r="F298" s="646"/>
      <c r="G298" s="279"/>
    </row>
    <row r="299" spans="1:7" ht="15.75" x14ac:dyDescent="0.3">
      <c r="A299" s="646"/>
      <c r="B299" s="646"/>
      <c r="C299" s="646"/>
      <c r="D299" s="646"/>
      <c r="E299" s="646"/>
      <c r="F299" s="646"/>
      <c r="G299" s="279"/>
    </row>
    <row r="300" spans="1:7" ht="15.75" x14ac:dyDescent="0.3">
      <c r="A300" s="647"/>
      <c r="B300" s="647"/>
      <c r="C300" s="647"/>
      <c r="D300" s="647"/>
      <c r="E300" s="647"/>
      <c r="F300" s="647"/>
      <c r="G300" s="279"/>
    </row>
    <row r="301" spans="1:7" ht="15.75" x14ac:dyDescent="0.3">
      <c r="A301" s="645"/>
      <c r="B301" s="645"/>
      <c r="C301" s="646"/>
      <c r="D301" s="646"/>
      <c r="E301" s="646"/>
      <c r="F301" s="372"/>
      <c r="G301" s="279"/>
    </row>
    <row r="302" spans="1:7" ht="15.75" x14ac:dyDescent="0.3">
      <c r="A302" s="645"/>
      <c r="B302" s="645"/>
      <c r="C302" s="372"/>
      <c r="D302" s="372"/>
      <c r="E302" s="372"/>
      <c r="F302" s="372"/>
      <c r="G302" s="279"/>
    </row>
    <row r="303" spans="1:7" x14ac:dyDescent="0.2">
      <c r="A303" s="342"/>
      <c r="B303" s="320"/>
      <c r="C303" s="319"/>
      <c r="D303" s="319"/>
      <c r="E303" s="319"/>
      <c r="F303" s="319"/>
      <c r="G303" s="279"/>
    </row>
    <row r="304" spans="1:7" x14ac:dyDescent="0.2">
      <c r="A304" s="344"/>
      <c r="B304" s="320"/>
      <c r="C304" s="319"/>
      <c r="D304" s="319"/>
      <c r="E304" s="319"/>
      <c r="F304" s="319"/>
      <c r="G304" s="279"/>
    </row>
    <row r="305" spans="1:7" x14ac:dyDescent="0.2">
      <c r="A305" s="344"/>
      <c r="B305" s="320"/>
      <c r="C305" s="319"/>
      <c r="D305" s="319"/>
      <c r="E305" s="319"/>
      <c r="F305" s="319"/>
      <c r="G305" s="279"/>
    </row>
    <row r="306" spans="1:7" x14ac:dyDescent="0.2">
      <c r="A306" s="344"/>
      <c r="B306" s="320"/>
      <c r="C306" s="319"/>
      <c r="D306" s="319"/>
      <c r="E306" s="319"/>
      <c r="F306" s="319"/>
      <c r="G306" s="279"/>
    </row>
    <row r="307" spans="1:7" x14ac:dyDescent="0.2">
      <c r="A307" s="344"/>
      <c r="B307" s="320"/>
      <c r="C307" s="319"/>
      <c r="D307" s="319"/>
      <c r="E307" s="319"/>
      <c r="F307" s="319"/>
      <c r="G307" s="279"/>
    </row>
    <row r="308" spans="1:7" x14ac:dyDescent="0.2">
      <c r="A308" s="344"/>
      <c r="B308" s="320"/>
      <c r="C308" s="319"/>
      <c r="D308" s="319"/>
      <c r="E308" s="319"/>
      <c r="F308" s="319"/>
      <c r="G308" s="279"/>
    </row>
    <row r="309" spans="1:7" x14ac:dyDescent="0.2">
      <c r="A309" s="344"/>
      <c r="B309" s="320"/>
      <c r="C309" s="319"/>
      <c r="D309" s="319"/>
      <c r="E309" s="319"/>
      <c r="F309" s="319"/>
      <c r="G309" s="279"/>
    </row>
    <row r="310" spans="1:7" x14ac:dyDescent="0.2">
      <c r="A310" s="344"/>
      <c r="B310" s="320"/>
      <c r="C310" s="319"/>
      <c r="D310" s="319"/>
      <c r="E310" s="319"/>
      <c r="F310" s="319"/>
      <c r="G310" s="279"/>
    </row>
    <row r="311" spans="1:7" x14ac:dyDescent="0.2">
      <c r="A311" s="344"/>
      <c r="B311" s="320"/>
      <c r="C311" s="319"/>
      <c r="D311" s="319"/>
      <c r="E311" s="319"/>
      <c r="F311" s="319"/>
      <c r="G311" s="279"/>
    </row>
    <row r="312" spans="1:7" x14ac:dyDescent="0.2">
      <c r="A312" s="344"/>
      <c r="B312" s="320"/>
      <c r="C312" s="319"/>
      <c r="D312" s="319"/>
      <c r="E312" s="319"/>
      <c r="F312" s="319"/>
      <c r="G312" s="279"/>
    </row>
    <row r="313" spans="1:7" x14ac:dyDescent="0.2">
      <c r="A313" s="344"/>
      <c r="B313" s="320"/>
      <c r="C313" s="319"/>
      <c r="D313" s="279"/>
      <c r="E313" s="319"/>
      <c r="F313" s="319"/>
      <c r="G313" s="279">
        <v>140550000</v>
      </c>
    </row>
    <row r="314" spans="1:7" x14ac:dyDescent="0.2">
      <c r="A314" s="344"/>
      <c r="B314" s="320"/>
      <c r="C314" s="319"/>
      <c r="D314" s="319"/>
      <c r="E314" s="319"/>
      <c r="F314" s="319"/>
      <c r="G314" s="279"/>
    </row>
    <row r="315" spans="1:7" x14ac:dyDescent="0.2">
      <c r="A315" s="344"/>
      <c r="B315" s="320"/>
      <c r="C315" s="319"/>
      <c r="D315" s="319"/>
      <c r="E315" s="319"/>
      <c r="F315" s="319"/>
      <c r="G315" s="279">
        <f>D313-G313</f>
        <v>-140550000</v>
      </c>
    </row>
    <row r="316" spans="1:7" x14ac:dyDescent="0.2">
      <c r="A316" s="344"/>
      <c r="B316" s="320"/>
      <c r="C316" s="319"/>
      <c r="D316" s="319"/>
      <c r="E316" s="319"/>
      <c r="F316" s="319"/>
      <c r="G316" s="279"/>
    </row>
    <row r="317" spans="1:7" x14ac:dyDescent="0.2">
      <c r="A317" s="344"/>
      <c r="B317" s="320"/>
      <c r="C317" s="319"/>
      <c r="D317" s="319"/>
      <c r="E317" s="319"/>
      <c r="F317" s="319"/>
      <c r="G317" s="279"/>
    </row>
    <row r="318" spans="1:7" x14ac:dyDescent="0.2">
      <c r="A318" s="344"/>
      <c r="B318" s="320"/>
      <c r="C318" s="319"/>
      <c r="D318" s="319"/>
      <c r="E318" s="319"/>
      <c r="F318" s="319"/>
      <c r="G318" s="279"/>
    </row>
    <row r="319" spans="1:7" x14ac:dyDescent="0.2">
      <c r="A319" s="344"/>
      <c r="B319" s="320"/>
      <c r="C319" s="319"/>
      <c r="D319" s="319"/>
      <c r="E319" s="319"/>
      <c r="F319" s="319"/>
      <c r="G319" s="279"/>
    </row>
    <row r="320" spans="1:7" x14ac:dyDescent="0.2">
      <c r="A320" s="344"/>
      <c r="B320" s="320"/>
      <c r="C320" s="319"/>
      <c r="D320" s="319"/>
      <c r="E320" s="319"/>
      <c r="F320" s="319"/>
      <c r="G320" s="279"/>
    </row>
    <row r="321" spans="1:7" x14ac:dyDescent="0.2">
      <c r="A321" s="344"/>
      <c r="B321" s="320"/>
      <c r="C321" s="319"/>
      <c r="D321" s="319"/>
      <c r="E321" s="319"/>
      <c r="F321" s="319"/>
      <c r="G321" s="279"/>
    </row>
    <row r="322" spans="1:7" x14ac:dyDescent="0.2">
      <c r="A322" s="344"/>
      <c r="B322" s="320"/>
      <c r="C322" s="319"/>
      <c r="D322" s="319"/>
      <c r="E322" s="319"/>
      <c r="F322" s="319"/>
      <c r="G322" s="279"/>
    </row>
    <row r="323" spans="1:7" x14ac:dyDescent="0.2">
      <c r="A323" s="344"/>
      <c r="B323" s="320"/>
      <c r="C323" s="319"/>
      <c r="D323" s="319"/>
      <c r="E323" s="319"/>
      <c r="F323" s="319"/>
      <c r="G323" s="279"/>
    </row>
    <row r="324" spans="1:7" x14ac:dyDescent="0.2">
      <c r="A324" s="344"/>
      <c r="B324" s="320"/>
      <c r="C324" s="319"/>
      <c r="D324" s="319"/>
      <c r="E324" s="319"/>
      <c r="F324" s="319"/>
      <c r="G324" s="279"/>
    </row>
    <row r="325" spans="1:7" x14ac:dyDescent="0.2">
      <c r="A325" s="344"/>
      <c r="B325" s="320"/>
      <c r="C325" s="319"/>
      <c r="D325" s="319"/>
      <c r="E325" s="319"/>
      <c r="F325" s="319"/>
      <c r="G325" s="279"/>
    </row>
    <row r="326" spans="1:7" x14ac:dyDescent="0.2">
      <c r="A326" s="344"/>
      <c r="B326" s="320"/>
      <c r="C326" s="319"/>
      <c r="D326" s="319"/>
      <c r="E326" s="319"/>
      <c r="F326" s="319"/>
      <c r="G326" s="279"/>
    </row>
    <row r="327" spans="1:7" x14ac:dyDescent="0.2">
      <c r="A327" s="344"/>
      <c r="B327" s="320"/>
      <c r="C327" s="319"/>
      <c r="D327" s="319"/>
      <c r="E327" s="319"/>
      <c r="F327" s="319"/>
      <c r="G327" s="279"/>
    </row>
    <row r="328" spans="1:7" x14ac:dyDescent="0.2">
      <c r="A328" s="344"/>
      <c r="B328" s="320"/>
      <c r="C328" s="319"/>
      <c r="D328" s="319"/>
      <c r="E328" s="319"/>
      <c r="F328" s="319"/>
      <c r="G328" s="279"/>
    </row>
    <row r="329" spans="1:7" x14ac:dyDescent="0.2">
      <c r="A329" s="344"/>
      <c r="B329" s="320"/>
      <c r="C329" s="319"/>
      <c r="D329" s="319"/>
      <c r="E329" s="319"/>
      <c r="F329" s="319"/>
      <c r="G329" s="279"/>
    </row>
    <row r="330" spans="1:7" x14ac:dyDescent="0.2">
      <c r="A330" s="344"/>
      <c r="B330" s="320"/>
      <c r="C330" s="319"/>
      <c r="D330" s="319"/>
      <c r="E330" s="319"/>
      <c r="F330" s="319"/>
      <c r="G330" s="279"/>
    </row>
    <row r="331" spans="1:7" x14ac:dyDescent="0.2">
      <c r="A331" s="344"/>
      <c r="B331" s="320"/>
      <c r="C331" s="319"/>
      <c r="D331" s="319"/>
      <c r="E331" s="319"/>
      <c r="F331" s="319"/>
      <c r="G331" s="279"/>
    </row>
    <row r="332" spans="1:7" x14ac:dyDescent="0.2">
      <c r="A332" s="344"/>
      <c r="B332" s="320"/>
      <c r="C332" s="319"/>
      <c r="D332" s="319"/>
      <c r="E332" s="319"/>
      <c r="F332" s="319"/>
      <c r="G332" s="279"/>
    </row>
    <row r="333" spans="1:7" x14ac:dyDescent="0.2">
      <c r="A333" s="344"/>
      <c r="B333" s="320"/>
      <c r="C333" s="319"/>
      <c r="D333" s="319"/>
      <c r="E333" s="319"/>
      <c r="F333" s="319"/>
      <c r="G333" s="279"/>
    </row>
    <row r="334" spans="1:7" x14ac:dyDescent="0.2">
      <c r="A334" s="344"/>
      <c r="B334" s="320"/>
      <c r="C334" s="319"/>
      <c r="D334" s="319"/>
      <c r="E334" s="319"/>
      <c r="F334" s="319"/>
      <c r="G334" s="279"/>
    </row>
    <row r="335" spans="1:7" x14ac:dyDescent="0.2">
      <c r="A335" s="344"/>
      <c r="B335" s="320"/>
      <c r="C335" s="319"/>
      <c r="D335" s="319"/>
      <c r="E335" s="319"/>
      <c r="F335" s="319"/>
      <c r="G335" s="279"/>
    </row>
    <row r="336" spans="1:7" x14ac:dyDescent="0.2">
      <c r="A336" s="344"/>
      <c r="B336" s="320"/>
      <c r="C336" s="319"/>
      <c r="D336" s="319"/>
      <c r="E336" s="319"/>
      <c r="F336" s="319"/>
      <c r="G336" s="279"/>
    </row>
    <row r="337" spans="1:7" x14ac:dyDescent="0.2">
      <c r="A337" s="344"/>
      <c r="B337" s="320"/>
      <c r="C337" s="319"/>
      <c r="D337" s="319"/>
      <c r="E337" s="319"/>
      <c r="F337" s="319"/>
      <c r="G337" s="279"/>
    </row>
    <row r="338" spans="1:7" x14ac:dyDescent="0.2">
      <c r="A338" s="344"/>
      <c r="B338" s="320"/>
      <c r="C338" s="319"/>
      <c r="D338" s="319"/>
      <c r="E338" s="319"/>
      <c r="F338" s="319"/>
      <c r="G338" s="279"/>
    </row>
    <row r="339" spans="1:7" x14ac:dyDescent="0.2">
      <c r="A339" s="344"/>
      <c r="B339" s="320"/>
      <c r="C339" s="319"/>
      <c r="D339" s="319"/>
      <c r="E339" s="319"/>
      <c r="F339" s="319"/>
      <c r="G339" s="279"/>
    </row>
    <row r="340" spans="1:7" x14ac:dyDescent="0.2">
      <c r="A340" s="344"/>
      <c r="B340" s="320"/>
      <c r="C340" s="319"/>
      <c r="D340" s="319"/>
      <c r="E340" s="319"/>
      <c r="F340" s="319"/>
      <c r="G340" s="279"/>
    </row>
    <row r="341" spans="1:7" x14ac:dyDescent="0.2">
      <c r="A341" s="344"/>
      <c r="B341" s="320"/>
      <c r="C341" s="319"/>
      <c r="D341" s="319"/>
      <c r="E341" s="319"/>
      <c r="F341" s="319"/>
      <c r="G341" s="279"/>
    </row>
    <row r="342" spans="1:7" x14ac:dyDescent="0.2">
      <c r="A342" s="344"/>
      <c r="B342" s="320"/>
      <c r="C342" s="319"/>
      <c r="D342" s="319"/>
      <c r="E342" s="319"/>
      <c r="F342" s="319"/>
      <c r="G342" s="279"/>
    </row>
    <row r="343" spans="1:7" x14ac:dyDescent="0.2">
      <c r="A343" s="344"/>
      <c r="B343" s="320"/>
      <c r="C343" s="319"/>
      <c r="D343" s="319"/>
      <c r="E343" s="319"/>
      <c r="F343" s="319"/>
      <c r="G343" s="279"/>
    </row>
    <row r="344" spans="1:7" x14ac:dyDescent="0.2">
      <c r="A344" s="344"/>
      <c r="B344" s="320"/>
      <c r="C344" s="319"/>
      <c r="D344" s="319"/>
      <c r="E344" s="319"/>
      <c r="F344" s="319"/>
      <c r="G344" s="279"/>
    </row>
    <row r="345" spans="1:7" x14ac:dyDescent="0.2">
      <c r="A345" s="344"/>
      <c r="B345" s="320"/>
      <c r="C345" s="319"/>
      <c r="D345" s="319"/>
      <c r="E345" s="319"/>
      <c r="F345" s="319"/>
      <c r="G345" s="279"/>
    </row>
    <row r="346" spans="1:7" x14ac:dyDescent="0.2">
      <c r="A346" s="344"/>
      <c r="B346" s="320"/>
      <c r="C346" s="319"/>
      <c r="D346" s="319"/>
      <c r="E346" s="319"/>
      <c r="F346" s="319"/>
      <c r="G346" s="279"/>
    </row>
    <row r="347" spans="1:7" x14ac:dyDescent="0.2">
      <c r="A347" s="344"/>
      <c r="B347" s="279"/>
      <c r="C347" s="279"/>
      <c r="D347" s="279"/>
      <c r="E347" s="279"/>
      <c r="F347" s="373"/>
      <c r="G347" s="279"/>
    </row>
    <row r="348" spans="1:7" x14ac:dyDescent="0.2">
      <c r="A348" s="344"/>
      <c r="B348" s="279"/>
      <c r="C348" s="279"/>
      <c r="D348" s="279"/>
      <c r="E348" s="279"/>
      <c r="F348" s="373"/>
      <c r="G348" s="279"/>
    </row>
    <row r="349" spans="1:7" x14ac:dyDescent="0.2">
      <c r="A349" s="344"/>
      <c r="B349" s="320"/>
      <c r="C349" s="319"/>
      <c r="D349" s="319"/>
      <c r="E349" s="319"/>
      <c r="F349" s="319"/>
      <c r="G349" s="279"/>
    </row>
    <row r="350" spans="1:7" x14ac:dyDescent="0.2">
      <c r="A350" s="344"/>
      <c r="B350" s="320"/>
      <c r="C350" s="319"/>
      <c r="D350" s="319"/>
      <c r="E350" s="319"/>
      <c r="F350" s="319"/>
      <c r="G350" s="279"/>
    </row>
    <row r="351" spans="1:7" x14ac:dyDescent="0.2">
      <c r="A351" s="344"/>
      <c r="B351" s="320"/>
      <c r="C351" s="319"/>
      <c r="D351" s="319"/>
      <c r="E351" s="319"/>
      <c r="F351" s="319"/>
      <c r="G351" s="279"/>
    </row>
    <row r="352" spans="1:7" x14ac:dyDescent="0.2">
      <c r="A352" s="344"/>
      <c r="B352" s="320"/>
      <c r="C352" s="319"/>
      <c r="D352" s="319"/>
      <c r="E352" s="319"/>
      <c r="F352" s="319"/>
      <c r="G352" s="279"/>
    </row>
    <row r="353" spans="1:7" x14ac:dyDescent="0.2">
      <c r="A353" s="344"/>
      <c r="B353" s="344"/>
      <c r="C353" s="344"/>
      <c r="D353" s="344"/>
      <c r="E353" s="344"/>
      <c r="F353" s="344"/>
      <c r="G353" s="279"/>
    </row>
    <row r="354" spans="1:7" ht="15.75" x14ac:dyDescent="0.3">
      <c r="A354" s="646"/>
      <c r="B354" s="646"/>
      <c r="C354" s="646"/>
      <c r="D354" s="646"/>
      <c r="E354" s="646"/>
      <c r="F354" s="646"/>
      <c r="G354" s="279"/>
    </row>
    <row r="355" spans="1:7" ht="15.75" x14ac:dyDescent="0.3">
      <c r="A355" s="646"/>
      <c r="B355" s="646"/>
      <c r="C355" s="646"/>
      <c r="D355" s="646"/>
      <c r="E355" s="646"/>
      <c r="F355" s="646"/>
      <c r="G355" s="279"/>
    </row>
    <row r="356" spans="1:7" ht="15.75" x14ac:dyDescent="0.3">
      <c r="A356" s="646"/>
      <c r="B356" s="646"/>
      <c r="C356" s="646"/>
      <c r="D356" s="646"/>
      <c r="E356" s="646"/>
      <c r="F356" s="646"/>
      <c r="G356" s="279"/>
    </row>
    <row r="357" spans="1:7" ht="15.75" x14ac:dyDescent="0.3">
      <c r="A357" s="646"/>
      <c r="B357" s="646"/>
      <c r="C357" s="646"/>
      <c r="D357" s="646"/>
      <c r="E357" s="646"/>
      <c r="F357" s="646"/>
      <c r="G357" s="279"/>
    </row>
    <row r="358" spans="1:7" ht="15.75" x14ac:dyDescent="0.3">
      <c r="A358" s="647"/>
      <c r="B358" s="647"/>
      <c r="C358" s="647"/>
      <c r="D358" s="647"/>
      <c r="E358" s="647"/>
      <c r="F358" s="647"/>
      <c r="G358" s="279"/>
    </row>
    <row r="359" spans="1:7" ht="15.75" x14ac:dyDescent="0.3">
      <c r="A359" s="645"/>
      <c r="B359" s="645"/>
      <c r="C359" s="646"/>
      <c r="D359" s="646"/>
      <c r="E359" s="646"/>
      <c r="F359" s="372"/>
      <c r="G359" s="279"/>
    </row>
    <row r="360" spans="1:7" ht="15.75" x14ac:dyDescent="0.3">
      <c r="A360" s="645"/>
      <c r="B360" s="645"/>
      <c r="C360" s="372"/>
      <c r="D360" s="372"/>
      <c r="E360" s="372"/>
      <c r="F360" s="372"/>
      <c r="G360" s="279"/>
    </row>
    <row r="361" spans="1:7" x14ac:dyDescent="0.2">
      <c r="A361" s="342"/>
      <c r="B361" s="320"/>
      <c r="C361" s="319"/>
      <c r="D361" s="319"/>
      <c r="E361" s="319"/>
      <c r="F361" s="319"/>
      <c r="G361" s="279"/>
    </row>
    <row r="362" spans="1:7" x14ac:dyDescent="0.2">
      <c r="A362" s="344"/>
      <c r="B362" s="320"/>
      <c r="C362" s="319"/>
      <c r="D362" s="319"/>
      <c r="E362" s="319"/>
      <c r="F362" s="319"/>
      <c r="G362" s="279"/>
    </row>
    <row r="363" spans="1:7" x14ac:dyDescent="0.2">
      <c r="A363" s="344"/>
      <c r="B363" s="320"/>
      <c r="C363" s="319"/>
      <c r="D363" s="319"/>
      <c r="E363" s="319"/>
      <c r="F363" s="319"/>
      <c r="G363" s="279"/>
    </row>
    <row r="364" spans="1:7" x14ac:dyDescent="0.2">
      <c r="A364" s="344"/>
      <c r="B364" s="320"/>
      <c r="C364" s="319"/>
      <c r="D364" s="319"/>
      <c r="E364" s="319"/>
      <c r="F364" s="319"/>
      <c r="G364" s="279"/>
    </row>
    <row r="365" spans="1:7" x14ac:dyDescent="0.2">
      <c r="A365" s="344"/>
      <c r="B365" s="320"/>
      <c r="C365" s="319"/>
      <c r="D365" s="319"/>
      <c r="E365" s="319"/>
      <c r="F365" s="319"/>
      <c r="G365" s="279"/>
    </row>
    <row r="366" spans="1:7" x14ac:dyDescent="0.2">
      <c r="A366" s="344"/>
      <c r="B366" s="320"/>
      <c r="C366" s="319"/>
      <c r="D366" s="319"/>
      <c r="E366" s="319"/>
      <c r="F366" s="319"/>
      <c r="G366" s="279"/>
    </row>
    <row r="367" spans="1:7" x14ac:dyDescent="0.2">
      <c r="A367" s="344"/>
      <c r="B367" s="279"/>
      <c r="C367" s="279"/>
      <c r="D367" s="279"/>
      <c r="E367" s="279"/>
      <c r="F367" s="373"/>
      <c r="G367" s="279"/>
    </row>
    <row r="368" spans="1:7" x14ac:dyDescent="0.2">
      <c r="A368" s="344"/>
      <c r="B368" s="320"/>
      <c r="C368" s="319"/>
      <c r="D368" s="319"/>
      <c r="E368" s="319"/>
      <c r="F368" s="319"/>
      <c r="G368" s="279"/>
    </row>
    <row r="369" spans="1:7" x14ac:dyDescent="0.2">
      <c r="A369" s="344"/>
      <c r="B369" s="320"/>
      <c r="C369" s="319"/>
      <c r="D369" s="319"/>
      <c r="E369" s="319"/>
      <c r="F369" s="319"/>
      <c r="G369" s="279"/>
    </row>
    <row r="370" spans="1:7" x14ac:dyDescent="0.2">
      <c r="A370" s="344"/>
      <c r="B370" s="320"/>
      <c r="C370" s="319"/>
      <c r="D370" s="319"/>
      <c r="E370" s="319"/>
      <c r="F370" s="319"/>
      <c r="G370" s="279"/>
    </row>
    <row r="371" spans="1:7" x14ac:dyDescent="0.2">
      <c r="A371" s="344"/>
      <c r="B371" s="320"/>
      <c r="C371" s="319"/>
      <c r="D371" s="319"/>
      <c r="E371" s="319"/>
      <c r="F371" s="319"/>
      <c r="G371" s="279"/>
    </row>
    <row r="372" spans="1:7" x14ac:dyDescent="0.2">
      <c r="A372" s="344"/>
      <c r="B372" s="320"/>
      <c r="C372" s="319"/>
      <c r="D372" s="319"/>
      <c r="E372" s="319"/>
      <c r="F372" s="319"/>
      <c r="G372" s="279"/>
    </row>
    <row r="373" spans="1:7" x14ac:dyDescent="0.2">
      <c r="A373" s="344"/>
      <c r="B373" s="320"/>
      <c r="C373" s="319"/>
      <c r="D373" s="319"/>
      <c r="E373" s="319"/>
      <c r="F373" s="319"/>
      <c r="G373" s="279"/>
    </row>
    <row r="374" spans="1:7" x14ac:dyDescent="0.2">
      <c r="A374" s="344"/>
      <c r="B374" s="320"/>
      <c r="C374" s="319"/>
      <c r="D374" s="319"/>
      <c r="E374" s="319"/>
      <c r="F374" s="319"/>
      <c r="G374" s="279"/>
    </row>
    <row r="375" spans="1:7" x14ac:dyDescent="0.2">
      <c r="A375" s="344"/>
      <c r="B375" s="320"/>
      <c r="C375" s="319"/>
      <c r="D375" s="319"/>
      <c r="E375" s="319"/>
      <c r="F375" s="319"/>
      <c r="G375" s="279"/>
    </row>
    <row r="376" spans="1:7" x14ac:dyDescent="0.2">
      <c r="A376" s="344"/>
      <c r="B376" s="320"/>
      <c r="C376" s="319"/>
      <c r="D376" s="319"/>
      <c r="E376" s="319"/>
      <c r="F376" s="319"/>
      <c r="G376" s="279"/>
    </row>
    <row r="377" spans="1:7" x14ac:dyDescent="0.2">
      <c r="A377" s="344"/>
      <c r="B377" s="320"/>
      <c r="C377" s="319"/>
      <c r="D377" s="319"/>
      <c r="E377" s="319"/>
      <c r="F377" s="319"/>
      <c r="G377" s="279"/>
    </row>
    <row r="378" spans="1:7" x14ac:dyDescent="0.2">
      <c r="A378" s="344"/>
      <c r="B378" s="320"/>
      <c r="C378" s="319"/>
      <c r="D378" s="319"/>
      <c r="E378" s="319"/>
      <c r="F378" s="319"/>
      <c r="G378" s="279"/>
    </row>
    <row r="379" spans="1:7" x14ac:dyDescent="0.2">
      <c r="A379" s="344"/>
      <c r="B379" s="320"/>
      <c r="C379" s="319"/>
      <c r="D379" s="319"/>
      <c r="E379" s="319"/>
      <c r="F379" s="319"/>
      <c r="G379" s="279"/>
    </row>
    <row r="380" spans="1:7" x14ac:dyDescent="0.2">
      <c r="A380" s="344"/>
      <c r="B380" s="320"/>
      <c r="C380" s="319"/>
      <c r="D380" s="319"/>
      <c r="E380" s="319"/>
      <c r="F380" s="319"/>
      <c r="G380" s="279"/>
    </row>
    <row r="381" spans="1:7" x14ac:dyDescent="0.2">
      <c r="A381" s="344"/>
      <c r="B381" s="320"/>
      <c r="C381" s="319"/>
      <c r="D381" s="319"/>
      <c r="E381" s="319"/>
      <c r="F381" s="319"/>
      <c r="G381" s="279"/>
    </row>
    <row r="382" spans="1:7" x14ac:dyDescent="0.2">
      <c r="A382" s="344"/>
      <c r="B382" s="320"/>
      <c r="C382" s="319"/>
      <c r="D382" s="319"/>
      <c r="E382" s="319"/>
      <c r="F382" s="319"/>
      <c r="G382" s="279"/>
    </row>
    <row r="383" spans="1:7" x14ac:dyDescent="0.2">
      <c r="A383" s="344"/>
      <c r="B383" s="320"/>
      <c r="C383" s="319"/>
      <c r="D383" s="319"/>
      <c r="E383" s="319"/>
      <c r="F383" s="319"/>
      <c r="G383" s="279"/>
    </row>
    <row r="384" spans="1:7" x14ac:dyDescent="0.2">
      <c r="A384" s="344"/>
      <c r="B384" s="320"/>
      <c r="C384" s="319"/>
      <c r="D384" s="319"/>
      <c r="E384" s="319"/>
      <c r="F384" s="319"/>
      <c r="G384" s="279"/>
    </row>
    <row r="385" spans="1:7" x14ac:dyDescent="0.2">
      <c r="A385" s="344"/>
      <c r="B385" s="320"/>
      <c r="C385" s="319"/>
      <c r="D385" s="319"/>
      <c r="E385" s="319"/>
      <c r="F385" s="319"/>
      <c r="G385" s="279"/>
    </row>
    <row r="386" spans="1:7" x14ac:dyDescent="0.2">
      <c r="A386" s="344"/>
      <c r="B386" s="320"/>
      <c r="C386" s="319"/>
      <c r="D386" s="319"/>
      <c r="E386" s="319"/>
      <c r="F386" s="319"/>
      <c r="G386" s="279"/>
    </row>
    <row r="387" spans="1:7" x14ac:dyDescent="0.2">
      <c r="A387" s="344"/>
      <c r="B387" s="320"/>
      <c r="C387" s="319"/>
      <c r="D387" s="319"/>
      <c r="E387" s="319"/>
      <c r="F387" s="319"/>
      <c r="G387" s="279"/>
    </row>
    <row r="388" spans="1:7" x14ac:dyDescent="0.2">
      <c r="A388" s="344"/>
      <c r="B388" s="320"/>
      <c r="C388" s="319"/>
      <c r="D388" s="319"/>
      <c r="E388" s="319"/>
      <c r="F388" s="319"/>
      <c r="G388" s="279"/>
    </row>
    <row r="389" spans="1:7" x14ac:dyDescent="0.2">
      <c r="A389" s="344"/>
      <c r="B389" s="320"/>
      <c r="C389" s="319"/>
      <c r="D389" s="319"/>
      <c r="E389" s="319"/>
      <c r="F389" s="319"/>
      <c r="G389" s="279"/>
    </row>
    <row r="390" spans="1:7" x14ac:dyDescent="0.2">
      <c r="A390" s="344"/>
      <c r="B390" s="320"/>
      <c r="C390" s="319"/>
      <c r="D390" s="319"/>
      <c r="E390" s="319"/>
      <c r="F390" s="319"/>
      <c r="G390" s="279"/>
    </row>
    <row r="391" spans="1:7" x14ac:dyDescent="0.2">
      <c r="A391" s="344"/>
      <c r="B391" s="320"/>
      <c r="C391" s="319"/>
      <c r="D391" s="319"/>
      <c r="E391" s="319"/>
      <c r="F391" s="319"/>
      <c r="G391" s="279"/>
    </row>
    <row r="392" spans="1:7" x14ac:dyDescent="0.2">
      <c r="A392" s="344"/>
      <c r="B392" s="320"/>
      <c r="C392" s="319"/>
      <c r="D392" s="319"/>
      <c r="E392" s="319"/>
      <c r="F392" s="319"/>
      <c r="G392" s="279"/>
    </row>
    <row r="393" spans="1:7" x14ac:dyDescent="0.2">
      <c r="A393" s="344"/>
      <c r="B393" s="320"/>
      <c r="C393" s="319"/>
      <c r="D393" s="319"/>
      <c r="E393" s="319"/>
      <c r="F393" s="319"/>
      <c r="G393" s="279"/>
    </row>
    <row r="394" spans="1:7" x14ac:dyDescent="0.2">
      <c r="A394" s="344"/>
      <c r="B394" s="320"/>
      <c r="C394" s="319"/>
      <c r="D394" s="319"/>
      <c r="E394" s="319"/>
      <c r="F394" s="319"/>
      <c r="G394" s="279"/>
    </row>
    <row r="395" spans="1:7" x14ac:dyDescent="0.2">
      <c r="A395" s="344"/>
      <c r="B395" s="320"/>
      <c r="C395" s="319"/>
      <c r="D395" s="319"/>
      <c r="E395" s="319"/>
      <c r="F395" s="319"/>
      <c r="G395" s="279"/>
    </row>
    <row r="396" spans="1:7" x14ac:dyDescent="0.2">
      <c r="A396" s="344"/>
      <c r="B396" s="320"/>
      <c r="C396" s="319"/>
      <c r="D396" s="319"/>
      <c r="E396" s="319"/>
      <c r="F396" s="319"/>
      <c r="G396" s="279"/>
    </row>
    <row r="397" spans="1:7" x14ac:dyDescent="0.2">
      <c r="A397" s="344"/>
      <c r="B397" s="320"/>
      <c r="C397" s="319"/>
      <c r="D397" s="319"/>
      <c r="E397" s="319"/>
      <c r="F397" s="319"/>
      <c r="G397" s="279"/>
    </row>
    <row r="398" spans="1:7" x14ac:dyDescent="0.2">
      <c r="A398" s="344"/>
      <c r="B398" s="320"/>
      <c r="C398" s="319"/>
      <c r="D398" s="319"/>
      <c r="E398" s="319"/>
      <c r="F398" s="319"/>
      <c r="G398" s="279"/>
    </row>
    <row r="399" spans="1:7" x14ac:dyDescent="0.2">
      <c r="A399" s="344"/>
      <c r="B399" s="320"/>
      <c r="C399" s="319"/>
      <c r="D399" s="319"/>
      <c r="E399" s="319"/>
      <c r="F399" s="319"/>
      <c r="G399" s="279"/>
    </row>
    <row r="400" spans="1:7" x14ac:dyDescent="0.2">
      <c r="A400" s="344"/>
      <c r="B400" s="320"/>
      <c r="C400" s="319"/>
      <c r="D400" s="319"/>
      <c r="E400" s="319"/>
      <c r="F400" s="319"/>
      <c r="G400" s="279"/>
    </row>
    <row r="401" spans="1:7" x14ac:dyDescent="0.2">
      <c r="A401" s="344"/>
      <c r="B401" s="320"/>
      <c r="C401" s="319"/>
      <c r="D401" s="319"/>
      <c r="E401" s="319"/>
      <c r="F401" s="319"/>
      <c r="G401" s="279"/>
    </row>
    <row r="402" spans="1:7" x14ac:dyDescent="0.2">
      <c r="A402" s="344"/>
      <c r="B402" s="320"/>
      <c r="C402" s="319"/>
      <c r="D402" s="319"/>
      <c r="E402" s="319"/>
      <c r="F402" s="319"/>
      <c r="G402" s="279"/>
    </row>
    <row r="403" spans="1:7" x14ac:dyDescent="0.2">
      <c r="A403" s="344"/>
      <c r="B403" s="320"/>
      <c r="C403" s="319"/>
      <c r="D403" s="319"/>
      <c r="E403" s="319"/>
      <c r="F403" s="319"/>
      <c r="G403" s="279"/>
    </row>
    <row r="404" spans="1:7" x14ac:dyDescent="0.2">
      <c r="A404" s="344"/>
      <c r="B404" s="320"/>
      <c r="C404" s="319"/>
      <c r="D404" s="319"/>
      <c r="E404" s="319"/>
      <c r="F404" s="319"/>
      <c r="G404" s="279"/>
    </row>
    <row r="405" spans="1:7" x14ac:dyDescent="0.2">
      <c r="A405" s="344"/>
      <c r="B405" s="320"/>
      <c r="C405" s="319"/>
      <c r="D405" s="319"/>
      <c r="E405" s="319"/>
      <c r="F405" s="319"/>
      <c r="G405" s="279"/>
    </row>
    <row r="406" spans="1:7" x14ac:dyDescent="0.2">
      <c r="A406" s="344"/>
      <c r="B406" s="279"/>
      <c r="C406" s="279"/>
      <c r="D406" s="279"/>
      <c r="E406" s="279"/>
      <c r="F406" s="373"/>
      <c r="G406" s="279"/>
    </row>
    <row r="407" spans="1:7" x14ac:dyDescent="0.2">
      <c r="A407" s="344"/>
      <c r="B407" s="279"/>
      <c r="C407" s="279"/>
      <c r="D407" s="279"/>
      <c r="E407" s="279"/>
      <c r="F407" s="373"/>
      <c r="G407" s="279"/>
    </row>
    <row r="408" spans="1:7" x14ac:dyDescent="0.2">
      <c r="A408" s="344"/>
      <c r="B408" s="279"/>
      <c r="C408" s="279"/>
      <c r="D408" s="279"/>
      <c r="E408" s="279"/>
      <c r="F408" s="373"/>
      <c r="G408" s="279"/>
    </row>
    <row r="409" spans="1:7" x14ac:dyDescent="0.2">
      <c r="A409" s="344"/>
      <c r="B409" s="320"/>
      <c r="C409" s="319"/>
      <c r="D409" s="319"/>
      <c r="E409" s="319"/>
      <c r="F409" s="319"/>
      <c r="G409" s="279"/>
    </row>
    <row r="410" spans="1:7" x14ac:dyDescent="0.2">
      <c r="A410" s="344"/>
      <c r="B410" s="320"/>
      <c r="C410" s="319"/>
      <c r="D410" s="319"/>
      <c r="E410" s="319"/>
      <c r="F410" s="319"/>
      <c r="G410" s="279"/>
    </row>
    <row r="411" spans="1:7" x14ac:dyDescent="0.2">
      <c r="A411" s="344"/>
      <c r="B411" s="320"/>
      <c r="C411" s="319"/>
      <c r="D411" s="319"/>
      <c r="E411" s="319"/>
      <c r="F411" s="319"/>
      <c r="G411" s="279"/>
    </row>
    <row r="412" spans="1:7" x14ac:dyDescent="0.2">
      <c r="A412" s="344"/>
      <c r="B412" s="344"/>
      <c r="C412" s="344"/>
      <c r="D412" s="344"/>
      <c r="E412" s="344"/>
      <c r="F412" s="344"/>
      <c r="G412" s="279"/>
    </row>
    <row r="413" spans="1:7" ht="15.75" x14ac:dyDescent="0.3">
      <c r="A413" s="646"/>
      <c r="B413" s="646"/>
      <c r="C413" s="646"/>
      <c r="D413" s="646"/>
      <c r="E413" s="646"/>
      <c r="F413" s="646"/>
      <c r="G413" s="279"/>
    </row>
    <row r="414" spans="1:7" ht="15.75" x14ac:dyDescent="0.3">
      <c r="A414" s="646"/>
      <c r="B414" s="646"/>
      <c r="C414" s="646"/>
      <c r="D414" s="646"/>
      <c r="E414" s="646"/>
      <c r="F414" s="646"/>
      <c r="G414" s="279"/>
    </row>
    <row r="415" spans="1:7" ht="15.75" x14ac:dyDescent="0.3">
      <c r="A415" s="646"/>
      <c r="B415" s="646"/>
      <c r="C415" s="646"/>
      <c r="D415" s="646"/>
      <c r="E415" s="646"/>
      <c r="F415" s="646"/>
      <c r="G415" s="279"/>
    </row>
    <row r="416" spans="1:7" ht="15.75" x14ac:dyDescent="0.3">
      <c r="A416" s="646"/>
      <c r="B416" s="646"/>
      <c r="C416" s="646"/>
      <c r="D416" s="646"/>
      <c r="E416" s="646"/>
      <c r="F416" s="646"/>
      <c r="G416" s="279"/>
    </row>
    <row r="417" spans="1:7" ht="15.75" x14ac:dyDescent="0.3">
      <c r="A417" s="647"/>
      <c r="B417" s="647"/>
      <c r="C417" s="647"/>
      <c r="D417" s="647"/>
      <c r="E417" s="647"/>
      <c r="F417" s="647"/>
      <c r="G417" s="279"/>
    </row>
    <row r="418" spans="1:7" ht="15.75" x14ac:dyDescent="0.3">
      <c r="A418" s="645"/>
      <c r="B418" s="645"/>
      <c r="C418" s="646"/>
      <c r="D418" s="646"/>
      <c r="E418" s="646"/>
      <c r="F418" s="372"/>
      <c r="G418" s="279"/>
    </row>
    <row r="419" spans="1:7" ht="15.75" x14ac:dyDescent="0.3">
      <c r="A419" s="645"/>
      <c r="B419" s="645"/>
      <c r="C419" s="372"/>
      <c r="D419" s="372"/>
      <c r="E419" s="372"/>
      <c r="F419" s="372"/>
      <c r="G419" s="279"/>
    </row>
    <row r="420" spans="1:7" x14ac:dyDescent="0.2">
      <c r="A420" s="342"/>
      <c r="B420" s="320"/>
      <c r="C420" s="319"/>
      <c r="D420" s="319"/>
      <c r="E420" s="319"/>
      <c r="F420" s="319"/>
      <c r="G420" s="279"/>
    </row>
    <row r="421" spans="1:7" x14ac:dyDescent="0.2">
      <c r="A421" s="344"/>
      <c r="B421" s="320"/>
      <c r="C421" s="319"/>
      <c r="D421" s="319"/>
      <c r="E421" s="319"/>
      <c r="F421" s="319"/>
      <c r="G421" s="279"/>
    </row>
    <row r="422" spans="1:7" x14ac:dyDescent="0.2">
      <c r="A422" s="344"/>
      <c r="B422" s="320"/>
      <c r="C422" s="319"/>
      <c r="D422" s="319"/>
      <c r="E422" s="319"/>
      <c r="F422" s="319"/>
      <c r="G422" s="279"/>
    </row>
    <row r="423" spans="1:7" x14ac:dyDescent="0.2">
      <c r="A423" s="344"/>
      <c r="B423" s="320"/>
      <c r="C423" s="319"/>
      <c r="D423" s="319"/>
      <c r="E423" s="319"/>
      <c r="F423" s="319"/>
      <c r="G423" s="279"/>
    </row>
    <row r="424" spans="1:7" x14ac:dyDescent="0.2">
      <c r="A424" s="344"/>
      <c r="B424" s="320"/>
      <c r="C424" s="319"/>
      <c r="D424" s="319"/>
      <c r="E424" s="319"/>
      <c r="F424" s="319"/>
      <c r="G424" s="279"/>
    </row>
    <row r="425" spans="1:7" x14ac:dyDescent="0.2">
      <c r="A425" s="344"/>
      <c r="B425" s="320"/>
      <c r="C425" s="319"/>
      <c r="D425" s="319"/>
      <c r="E425" s="319"/>
      <c r="F425" s="319"/>
      <c r="G425" s="279"/>
    </row>
    <row r="426" spans="1:7" x14ac:dyDescent="0.2">
      <c r="A426" s="344"/>
      <c r="B426" s="320"/>
      <c r="C426" s="319"/>
      <c r="D426" s="319"/>
      <c r="E426" s="319"/>
      <c r="F426" s="319"/>
      <c r="G426" s="279"/>
    </row>
    <row r="427" spans="1:7" x14ac:dyDescent="0.2">
      <c r="A427" s="344"/>
      <c r="B427" s="320"/>
      <c r="C427" s="319"/>
      <c r="D427" s="319"/>
      <c r="E427" s="319"/>
      <c r="F427" s="319"/>
      <c r="G427" s="279"/>
    </row>
    <row r="428" spans="1:7" x14ac:dyDescent="0.2">
      <c r="A428" s="344"/>
      <c r="B428" s="320"/>
      <c r="C428" s="319"/>
      <c r="D428" s="319"/>
      <c r="E428" s="319"/>
      <c r="F428" s="319"/>
      <c r="G428" s="279"/>
    </row>
    <row r="429" spans="1:7" x14ac:dyDescent="0.2">
      <c r="A429" s="344"/>
      <c r="B429" s="320"/>
      <c r="C429" s="319"/>
      <c r="D429" s="319"/>
      <c r="E429" s="319"/>
      <c r="F429" s="319"/>
      <c r="G429" s="279"/>
    </row>
    <row r="430" spans="1:7" x14ac:dyDescent="0.2">
      <c r="A430" s="344"/>
      <c r="B430" s="320"/>
      <c r="C430" s="319"/>
      <c r="D430" s="319"/>
      <c r="E430" s="319"/>
      <c r="F430" s="319"/>
      <c r="G430" s="279"/>
    </row>
    <row r="431" spans="1:7" x14ac:dyDescent="0.2">
      <c r="A431" s="344"/>
      <c r="B431" s="320"/>
      <c r="C431" s="319"/>
      <c r="D431" s="319"/>
      <c r="E431" s="319"/>
      <c r="F431" s="319"/>
      <c r="G431" s="279"/>
    </row>
    <row r="432" spans="1:7" x14ac:dyDescent="0.2">
      <c r="A432" s="344"/>
      <c r="B432" s="320"/>
      <c r="C432" s="319"/>
      <c r="D432" s="319"/>
      <c r="E432" s="319"/>
      <c r="F432" s="319"/>
      <c r="G432" s="279"/>
    </row>
    <row r="433" spans="1:7" x14ac:dyDescent="0.2">
      <c r="A433" s="344"/>
      <c r="B433" s="320"/>
      <c r="C433" s="319"/>
      <c r="D433" s="319"/>
      <c r="E433" s="319"/>
      <c r="F433" s="319"/>
      <c r="G433" s="279"/>
    </row>
    <row r="434" spans="1:7" x14ac:dyDescent="0.2">
      <c r="A434" s="344"/>
      <c r="B434" s="320"/>
      <c r="C434" s="319"/>
      <c r="D434" s="319"/>
      <c r="E434" s="319"/>
      <c r="F434" s="319"/>
      <c r="G434" s="279"/>
    </row>
    <row r="435" spans="1:7" x14ac:dyDescent="0.2">
      <c r="A435" s="344"/>
      <c r="B435" s="320"/>
      <c r="C435" s="279"/>
      <c r="D435" s="319"/>
      <c r="E435" s="319"/>
      <c r="F435" s="319"/>
      <c r="G435" s="279"/>
    </row>
    <row r="436" spans="1:7" x14ac:dyDescent="0.2">
      <c r="A436" s="344"/>
      <c r="B436" s="344"/>
      <c r="C436" s="344"/>
      <c r="D436" s="344"/>
      <c r="E436" s="344"/>
      <c r="F436" s="344"/>
      <c r="G436" s="279"/>
    </row>
    <row r="437" spans="1:7" ht="15.75" x14ac:dyDescent="0.3">
      <c r="A437" s="280"/>
      <c r="B437" s="280"/>
      <c r="C437" s="343"/>
      <c r="D437" s="343"/>
      <c r="E437" s="343"/>
      <c r="F437" s="343"/>
      <c r="G437" s="279"/>
    </row>
    <row r="438" spans="1:7" ht="15.75" x14ac:dyDescent="0.3">
      <c r="A438" s="374"/>
      <c r="B438" s="374"/>
      <c r="C438" s="374"/>
      <c r="D438" s="374"/>
      <c r="E438" s="374"/>
      <c r="F438" s="374"/>
      <c r="G438" s="279"/>
    </row>
    <row r="439" spans="1:7" x14ac:dyDescent="0.2">
      <c r="A439" s="342"/>
      <c r="B439" s="342"/>
      <c r="C439" s="342"/>
      <c r="D439" s="342"/>
      <c r="E439" s="342"/>
      <c r="F439" s="342"/>
      <c r="G439" s="279"/>
    </row>
    <row r="440" spans="1:7" ht="15.75" x14ac:dyDescent="0.2">
      <c r="A440" s="661"/>
      <c r="B440" s="661"/>
      <c r="C440" s="661"/>
      <c r="D440" s="661"/>
      <c r="E440" s="661"/>
      <c r="F440" s="661"/>
      <c r="G440" s="279"/>
    </row>
    <row r="441" spans="1:7" ht="15.75" x14ac:dyDescent="0.3">
      <c r="A441" s="342"/>
      <c r="B441" s="279"/>
      <c r="C441" s="375"/>
      <c r="D441" s="375"/>
      <c r="E441" s="375"/>
      <c r="F441" s="373"/>
      <c r="G441" s="279"/>
    </row>
  </sheetData>
  <mergeCells count="66">
    <mergeCell ref="A414:F414"/>
    <mergeCell ref="A415:F415"/>
    <mergeCell ref="A440:F440"/>
    <mergeCell ref="A354:F354"/>
    <mergeCell ref="A413:F413"/>
    <mergeCell ref="A416:F416"/>
    <mergeCell ref="A417:F417"/>
    <mergeCell ref="A300:F300"/>
    <mergeCell ref="A301:A302"/>
    <mergeCell ref="B301:B302"/>
    <mergeCell ref="C301:E301"/>
    <mergeCell ref="A296:F296"/>
    <mergeCell ref="A297:F297"/>
    <mergeCell ref="A298:F298"/>
    <mergeCell ref="A242:A243"/>
    <mergeCell ref="A299:F299"/>
    <mergeCell ref="A237:F237"/>
    <mergeCell ref="A238:F238"/>
    <mergeCell ref="A239:F239"/>
    <mergeCell ref="A240:F240"/>
    <mergeCell ref="B242:B243"/>
    <mergeCell ref="C242:E242"/>
    <mergeCell ref="A6:A7"/>
    <mergeCell ref="B6:B7"/>
    <mergeCell ref="C6:E6"/>
    <mergeCell ref="A179:F179"/>
    <mergeCell ref="A122:F122"/>
    <mergeCell ref="A123:F123"/>
    <mergeCell ref="A124:A125"/>
    <mergeCell ref="B124:B125"/>
    <mergeCell ref="C124:E124"/>
    <mergeCell ref="A178:F178"/>
    <mergeCell ref="A60:F60"/>
    <mergeCell ref="A65:A66"/>
    <mergeCell ref="B65:B66"/>
    <mergeCell ref="C65:E65"/>
    <mergeCell ref="A119:F119"/>
    <mergeCell ref="A62:F62"/>
    <mergeCell ref="A1:F1"/>
    <mergeCell ref="A2:F2"/>
    <mergeCell ref="A3:F3"/>
    <mergeCell ref="A4:F4"/>
    <mergeCell ref="A5:F5"/>
    <mergeCell ref="A182:F182"/>
    <mergeCell ref="A183:A184"/>
    <mergeCell ref="B183:B184"/>
    <mergeCell ref="C183:E183"/>
    <mergeCell ref="A63:F63"/>
    <mergeCell ref="A64:F64"/>
    <mergeCell ref="A180:F180"/>
    <mergeCell ref="A58:F58"/>
    <mergeCell ref="A359:A360"/>
    <mergeCell ref="B359:B360"/>
    <mergeCell ref="C359:E359"/>
    <mergeCell ref="A418:A419"/>
    <mergeCell ref="B418:B419"/>
    <mergeCell ref="C418:E418"/>
    <mergeCell ref="A61:F61"/>
    <mergeCell ref="A120:F120"/>
    <mergeCell ref="A121:F121"/>
    <mergeCell ref="A356:F356"/>
    <mergeCell ref="A357:F357"/>
    <mergeCell ref="A358:F358"/>
    <mergeCell ref="A355:F355"/>
    <mergeCell ref="A241:F241"/>
    <mergeCell ref="A181:F181"/>
  </mergeCells>
  <pageMargins left="0.7" right="0.7" top="0.75" bottom="0.75" header="0.3" footer="0.3"/>
  <pageSetup paperSize="9" scale="64" orientation="portrait" r:id="rId1"/>
  <rowBreaks count="8" manualBreakCount="8">
    <brk id="59" max="5" man="1"/>
    <brk id="118" max="5" man="1"/>
    <brk id="177" max="5" man="1"/>
    <brk id="236" max="5" man="1"/>
    <brk id="295" max="5" man="1"/>
    <brk id="353" max="5" man="1"/>
    <brk id="412" max="5" man="1"/>
    <brk id="442" max="5"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49B01-6F93-4C69-84E8-1812F7095739}">
  <sheetPr>
    <tabColor theme="9" tint="-0.249977111117893"/>
  </sheetPr>
  <dimension ref="A1:L52"/>
  <sheetViews>
    <sheetView showGridLines="0" topLeftCell="A21" zoomScaleNormal="100" zoomScaleSheetLayoutView="91" workbookViewId="0">
      <selection activeCell="A5" sqref="A5:F37"/>
    </sheetView>
  </sheetViews>
  <sheetFormatPr defaultColWidth="9.140625" defaultRowHeight="12.75" x14ac:dyDescent="0.25"/>
  <cols>
    <col min="1" max="1" width="10.85546875" style="398" bestFit="1" customWidth="1"/>
    <col min="2" max="2" width="34.28515625" style="393" customWidth="1"/>
    <col min="3" max="3" width="21.140625" style="393" bestFit="1" customWidth="1"/>
    <col min="4" max="4" width="22.42578125" style="393" customWidth="1"/>
    <col min="5" max="5" width="21.28515625" style="393" customWidth="1"/>
    <col min="6" max="6" width="20.42578125" style="432" customWidth="1"/>
    <col min="7" max="16384" width="9.140625" style="393"/>
  </cols>
  <sheetData>
    <row r="1" spans="1:6" ht="13.5" x14ac:dyDescent="0.25">
      <c r="A1" s="528" t="str">
        <f>'N5'!A1</f>
        <v>Idah Local Government of Kogi State</v>
      </c>
      <c r="B1" s="528"/>
      <c r="C1" s="528"/>
      <c r="D1" s="528"/>
      <c r="E1" s="528"/>
      <c r="F1" s="528"/>
    </row>
    <row r="2" spans="1:6" ht="13.5" x14ac:dyDescent="0.25">
      <c r="A2" s="528" t="str">
        <f>'N5'!A2</f>
        <v>Financial Statements for the Year Ended 31 December, 2021</v>
      </c>
      <c r="B2" s="528"/>
      <c r="C2" s="528"/>
      <c r="D2" s="528"/>
      <c r="E2" s="528"/>
      <c r="F2" s="528"/>
    </row>
    <row r="3" spans="1:6" ht="13.5" x14ac:dyDescent="0.25">
      <c r="A3" s="528" t="s">
        <v>423</v>
      </c>
      <c r="B3" s="528"/>
      <c r="C3" s="528"/>
      <c r="D3" s="528"/>
      <c r="E3" s="528"/>
      <c r="F3" s="528"/>
    </row>
    <row r="4" spans="1:6" ht="13.5" x14ac:dyDescent="0.25">
      <c r="A4" s="528"/>
      <c r="B4" s="528"/>
      <c r="C4" s="528"/>
      <c r="D4" s="528"/>
      <c r="E4" s="528"/>
      <c r="F4" s="528"/>
    </row>
    <row r="5" spans="1:6" ht="13.5" x14ac:dyDescent="0.25">
      <c r="A5" s="532" t="s">
        <v>788</v>
      </c>
      <c r="B5" s="532"/>
      <c r="C5" s="532"/>
      <c r="D5" s="532"/>
      <c r="E5" s="532"/>
      <c r="F5" s="532"/>
    </row>
    <row r="6" spans="1:6" s="399" customFormat="1" ht="27" x14ac:dyDescent="0.25">
      <c r="A6" s="663" t="s">
        <v>787</v>
      </c>
      <c r="B6" s="547" t="s">
        <v>385</v>
      </c>
      <c r="C6" s="528" t="str">
        <f>'N5'!C6</f>
        <v>Year Ended 31st 
December 2021</v>
      </c>
      <c r="D6" s="528"/>
      <c r="E6" s="528"/>
      <c r="F6" s="428" t="s">
        <v>772</v>
      </c>
    </row>
    <row r="7" spans="1:6" s="399" customFormat="1" ht="13.5" x14ac:dyDescent="0.25">
      <c r="A7" s="547"/>
      <c r="B7" s="547"/>
      <c r="C7" s="396" t="s">
        <v>480</v>
      </c>
      <c r="D7" s="396" t="s">
        <v>481</v>
      </c>
      <c r="E7" s="396" t="s">
        <v>482</v>
      </c>
      <c r="F7" s="396" t="s">
        <v>480</v>
      </c>
    </row>
    <row r="8" spans="1:6" x14ac:dyDescent="0.25">
      <c r="A8" s="400">
        <v>22020101</v>
      </c>
      <c r="B8" s="400" t="s">
        <v>892</v>
      </c>
      <c r="C8" s="406">
        <v>29790411.829999998</v>
      </c>
      <c r="D8" s="406">
        <v>30500000</v>
      </c>
      <c r="E8" s="406">
        <v>709588.17000000179</v>
      </c>
      <c r="F8" s="406">
        <v>219904423</v>
      </c>
    </row>
    <row r="9" spans="1:6" x14ac:dyDescent="0.25">
      <c r="A9" s="400">
        <v>22020301</v>
      </c>
      <c r="B9" s="400" t="s">
        <v>893</v>
      </c>
      <c r="C9" s="406">
        <v>1190500</v>
      </c>
      <c r="D9" s="406">
        <v>1000000</v>
      </c>
      <c r="E9" s="406">
        <v>-190500</v>
      </c>
      <c r="F9" s="406">
        <v>327880</v>
      </c>
    </row>
    <row r="10" spans="1:6" x14ac:dyDescent="0.25">
      <c r="A10" s="400">
        <v>22020406</v>
      </c>
      <c r="B10" s="400" t="s">
        <v>894</v>
      </c>
      <c r="C10" s="406">
        <v>3305000</v>
      </c>
      <c r="D10" s="406">
        <v>1000000</v>
      </c>
      <c r="E10" s="406">
        <v>-2305000</v>
      </c>
      <c r="F10" s="406">
        <v>1321400</v>
      </c>
    </row>
    <row r="11" spans="1:6" x14ac:dyDescent="0.25">
      <c r="A11" s="400">
        <v>22020604</v>
      </c>
      <c r="B11" s="400" t="s">
        <v>895</v>
      </c>
      <c r="C11" s="406">
        <v>54459169.259999998</v>
      </c>
      <c r="D11" s="406">
        <v>15000000</v>
      </c>
      <c r="E11" s="406">
        <v>8864684.4399999995</v>
      </c>
      <c r="F11" s="406">
        <v>25018521</v>
      </c>
    </row>
    <row r="12" spans="1:6" x14ac:dyDescent="0.25">
      <c r="A12" s="400">
        <v>22020601</v>
      </c>
      <c r="B12" s="400" t="s">
        <v>896</v>
      </c>
      <c r="C12" s="406">
        <v>6135315.5599999996</v>
      </c>
      <c r="D12" s="406">
        <v>40000000</v>
      </c>
      <c r="E12" s="406">
        <v>-14459169.26</v>
      </c>
      <c r="F12" s="406">
        <v>0</v>
      </c>
    </row>
    <row r="13" spans="1:6" x14ac:dyDescent="0.25">
      <c r="A13" s="400">
        <v>22020605</v>
      </c>
      <c r="B13" s="400" t="s">
        <v>897</v>
      </c>
      <c r="C13" s="406">
        <v>46029903.75</v>
      </c>
      <c r="D13" s="406">
        <v>76000000</v>
      </c>
      <c r="E13" s="406">
        <v>29970096.25</v>
      </c>
      <c r="F13" s="406">
        <v>34531211</v>
      </c>
    </row>
    <row r="14" spans="1:6" x14ac:dyDescent="0.25">
      <c r="A14" s="400">
        <v>22020701</v>
      </c>
      <c r="B14" s="400" t="s">
        <v>898</v>
      </c>
      <c r="C14" s="406">
        <v>38590571.420000002</v>
      </c>
      <c r="D14" s="406">
        <v>50000000</v>
      </c>
      <c r="E14" s="406">
        <v>11409428.579999998</v>
      </c>
      <c r="F14" s="406">
        <v>0</v>
      </c>
    </row>
    <row r="15" spans="1:6" x14ac:dyDescent="0.25">
      <c r="A15" s="400">
        <v>22020703</v>
      </c>
      <c r="B15" s="400" t="s">
        <v>899</v>
      </c>
      <c r="C15" s="406">
        <v>7000000</v>
      </c>
      <c r="D15" s="406">
        <v>7500000</v>
      </c>
      <c r="E15" s="406">
        <v>500000</v>
      </c>
      <c r="F15" s="406">
        <v>0</v>
      </c>
    </row>
    <row r="16" spans="1:6" x14ac:dyDescent="0.25">
      <c r="A16" s="400">
        <v>22020707</v>
      </c>
      <c r="B16" s="400" t="s">
        <v>900</v>
      </c>
      <c r="C16" s="406">
        <v>53640251.399999999</v>
      </c>
      <c r="D16" s="406">
        <v>30000000</v>
      </c>
      <c r="E16" s="406">
        <v>-23640251.399999999</v>
      </c>
      <c r="F16" s="406">
        <v>0</v>
      </c>
    </row>
    <row r="17" spans="1:6" x14ac:dyDescent="0.25">
      <c r="A17" s="400">
        <v>22020708</v>
      </c>
      <c r="B17" s="400" t="s">
        <v>901</v>
      </c>
      <c r="C17" s="406">
        <v>4966667</v>
      </c>
      <c r="D17" s="406">
        <v>0</v>
      </c>
      <c r="E17" s="406">
        <v>-4966667</v>
      </c>
      <c r="F17" s="406">
        <v>0</v>
      </c>
    </row>
    <row r="18" spans="1:6" x14ac:dyDescent="0.25">
      <c r="A18" s="400">
        <v>22021003</v>
      </c>
      <c r="B18" s="400" t="s">
        <v>902</v>
      </c>
      <c r="C18" s="406">
        <v>2000000</v>
      </c>
      <c r="D18" s="406">
        <v>4500000</v>
      </c>
      <c r="E18" s="406">
        <v>-2000000</v>
      </c>
      <c r="F18" s="406">
        <v>0</v>
      </c>
    </row>
    <row r="19" spans="1:6" x14ac:dyDescent="0.25">
      <c r="A19" s="400">
        <v>22021004</v>
      </c>
      <c r="B19" s="400" t="s">
        <v>903</v>
      </c>
      <c r="C19" s="406">
        <v>39560909.979999997</v>
      </c>
      <c r="D19" s="406">
        <v>32000000</v>
      </c>
      <c r="E19" s="406">
        <v>2500000</v>
      </c>
      <c r="F19" s="406">
        <v>78103340</v>
      </c>
    </row>
    <row r="20" spans="1:6" x14ac:dyDescent="0.25">
      <c r="A20" s="400">
        <v>22021007</v>
      </c>
      <c r="B20" s="400" t="s">
        <v>904</v>
      </c>
      <c r="C20" s="406">
        <v>134629494.5</v>
      </c>
      <c r="D20" s="406">
        <v>212700000</v>
      </c>
      <c r="E20" s="406">
        <v>-7560909.9799999967</v>
      </c>
      <c r="F20" s="406">
        <v>141876269</v>
      </c>
    </row>
    <row r="21" spans="1:6" x14ac:dyDescent="0.25">
      <c r="A21" s="400">
        <v>22030109</v>
      </c>
      <c r="B21" s="400" t="s">
        <v>905</v>
      </c>
      <c r="C21" s="406">
        <v>2000000</v>
      </c>
      <c r="D21" s="406">
        <v>0</v>
      </c>
      <c r="E21" s="406">
        <v>78070505.5</v>
      </c>
      <c r="F21" s="406">
        <v>0</v>
      </c>
    </row>
    <row r="22" spans="1:6" x14ac:dyDescent="0.25">
      <c r="A22" s="400">
        <v>22021009</v>
      </c>
      <c r="B22" s="400" t="s">
        <v>906</v>
      </c>
      <c r="C22" s="406">
        <v>455000</v>
      </c>
      <c r="D22" s="406">
        <v>2000000</v>
      </c>
      <c r="E22" s="406">
        <v>1545000</v>
      </c>
      <c r="F22" s="406">
        <v>12946500</v>
      </c>
    </row>
    <row r="23" spans="1:6" x14ac:dyDescent="0.25">
      <c r="A23" s="400">
        <v>22021010</v>
      </c>
      <c r="B23" s="400" t="s">
        <v>951</v>
      </c>
      <c r="C23" s="406">
        <v>24223972.149999999</v>
      </c>
      <c r="D23" s="406">
        <v>5000000</v>
      </c>
      <c r="E23" s="406">
        <v>-19223972.149999999</v>
      </c>
      <c r="F23" s="406">
        <v>0</v>
      </c>
    </row>
    <row r="24" spans="1:6" x14ac:dyDescent="0.25">
      <c r="A24" s="400">
        <v>22021022</v>
      </c>
      <c r="B24" s="400" t="s">
        <v>907</v>
      </c>
      <c r="C24" s="406">
        <v>2799671.5</v>
      </c>
      <c r="D24" s="406">
        <v>0</v>
      </c>
      <c r="E24" s="406">
        <v>-2799671.5</v>
      </c>
      <c r="F24" s="406">
        <v>0</v>
      </c>
    </row>
    <row r="25" spans="1:6" x14ac:dyDescent="0.25">
      <c r="A25" s="400">
        <v>22021022</v>
      </c>
      <c r="B25" s="400" t="s">
        <v>908</v>
      </c>
      <c r="C25" s="406">
        <v>3382043.75</v>
      </c>
      <c r="D25" s="406">
        <v>0</v>
      </c>
      <c r="E25" s="406">
        <v>-3382043.75</v>
      </c>
      <c r="F25" s="406">
        <v>0</v>
      </c>
    </row>
    <row r="26" spans="1:6" x14ac:dyDescent="0.25">
      <c r="A26" s="400">
        <v>22021022</v>
      </c>
      <c r="B26" s="400" t="s">
        <v>909</v>
      </c>
      <c r="C26" s="406">
        <v>10847617.869999999</v>
      </c>
      <c r="D26" s="406">
        <v>0</v>
      </c>
      <c r="E26" s="406">
        <v>-10847617.869999999</v>
      </c>
      <c r="F26" s="406">
        <v>0</v>
      </c>
    </row>
    <row r="27" spans="1:6" x14ac:dyDescent="0.25">
      <c r="A27" s="400">
        <v>22021022</v>
      </c>
      <c r="B27" s="400" t="s">
        <v>910</v>
      </c>
      <c r="C27" s="406">
        <v>9267171.8599999994</v>
      </c>
      <c r="D27" s="406">
        <v>0</v>
      </c>
      <c r="E27" s="406">
        <v>-9267171.8599999994</v>
      </c>
      <c r="F27" s="406">
        <v>0</v>
      </c>
    </row>
    <row r="28" spans="1:6" ht="13.5" x14ac:dyDescent="0.25">
      <c r="A28" s="662" t="s">
        <v>911</v>
      </c>
      <c r="B28" s="662"/>
      <c r="C28" s="406"/>
      <c r="D28" s="406"/>
      <c r="E28" s="406"/>
      <c r="F28" s="406"/>
    </row>
    <row r="29" spans="1:6" x14ac:dyDescent="0.25">
      <c r="A29" s="400">
        <v>20210221</v>
      </c>
      <c r="B29" s="400" t="s">
        <v>912</v>
      </c>
      <c r="C29" s="406">
        <v>8190227.5700000003</v>
      </c>
      <c r="D29" s="406">
        <v>0</v>
      </c>
      <c r="E29" s="406">
        <v>-8190227.5700000003</v>
      </c>
      <c r="F29" s="406">
        <v>17071951</v>
      </c>
    </row>
    <row r="30" spans="1:6" x14ac:dyDescent="0.25">
      <c r="A30" s="400"/>
      <c r="B30" s="400" t="s">
        <v>913</v>
      </c>
      <c r="C30" s="406">
        <v>16376296.57</v>
      </c>
      <c r="D30" s="406">
        <v>0</v>
      </c>
      <c r="E30" s="406">
        <v>-16376296.57</v>
      </c>
      <c r="F30" s="406">
        <v>18417883</v>
      </c>
    </row>
    <row r="31" spans="1:6" x14ac:dyDescent="0.25">
      <c r="A31" s="400"/>
      <c r="B31" s="400" t="s">
        <v>914</v>
      </c>
      <c r="C31" s="406">
        <v>10380755.380000001</v>
      </c>
      <c r="D31" s="406">
        <v>0</v>
      </c>
      <c r="E31" s="406">
        <v>-10380755.380000001</v>
      </c>
      <c r="F31" s="406">
        <v>10259901</v>
      </c>
    </row>
    <row r="32" spans="1:6" x14ac:dyDescent="0.25">
      <c r="A32" s="400"/>
      <c r="B32" s="400" t="s">
        <v>915</v>
      </c>
      <c r="C32" s="406">
        <v>12273568.17</v>
      </c>
      <c r="D32" s="406">
        <v>0</v>
      </c>
      <c r="E32" s="406">
        <v>-12273568.17</v>
      </c>
      <c r="F32" s="406">
        <v>13249431</v>
      </c>
    </row>
    <row r="33" spans="1:12" ht="25.5" x14ac:dyDescent="0.25">
      <c r="A33" s="400"/>
      <c r="B33" s="400" t="s">
        <v>916</v>
      </c>
      <c r="C33" s="406">
        <v>86297792.560000002</v>
      </c>
      <c r="D33" s="406">
        <v>0</v>
      </c>
      <c r="E33" s="406">
        <v>-86297792.560000002</v>
      </c>
      <c r="F33" s="406">
        <v>12091702</v>
      </c>
    </row>
    <row r="34" spans="1:12" x14ac:dyDescent="0.25">
      <c r="A34" s="400"/>
      <c r="B34" s="400" t="s">
        <v>917</v>
      </c>
      <c r="C34" s="406">
        <v>4146713.73</v>
      </c>
      <c r="D34" s="406">
        <v>0</v>
      </c>
      <c r="E34" s="406">
        <v>-4146713.73</v>
      </c>
      <c r="F34" s="406">
        <v>0</v>
      </c>
    </row>
    <row r="35" spans="1:12" ht="13.5" x14ac:dyDescent="0.25">
      <c r="A35" s="662" t="s">
        <v>918</v>
      </c>
      <c r="B35" s="662"/>
      <c r="C35" s="436"/>
      <c r="D35" s="406"/>
      <c r="E35" s="406"/>
      <c r="F35" s="406"/>
    </row>
    <row r="36" spans="1:12" ht="13.5" x14ac:dyDescent="0.25">
      <c r="A36" s="400"/>
      <c r="B36" s="430" t="s">
        <v>919</v>
      </c>
      <c r="C36" s="406">
        <v>166224484.56</v>
      </c>
      <c r="D36" s="406">
        <v>0</v>
      </c>
      <c r="E36" s="406">
        <v>-166224484.56</v>
      </c>
      <c r="F36" s="406">
        <v>210275379</v>
      </c>
    </row>
    <row r="37" spans="1:12" s="394" customFormat="1" ht="13.5" x14ac:dyDescent="0.25">
      <c r="A37" s="396"/>
      <c r="B37" s="431" t="s">
        <v>364</v>
      </c>
      <c r="C37" s="436">
        <v>778163510.37</v>
      </c>
      <c r="D37" s="436">
        <v>507200000</v>
      </c>
      <c r="E37" s="436">
        <v>-270963510.50999999</v>
      </c>
      <c r="F37" s="436">
        <v>795395792</v>
      </c>
    </row>
    <row r="38" spans="1:12" x14ac:dyDescent="0.25">
      <c r="C38" s="401"/>
      <c r="D38" s="401"/>
      <c r="E38" s="401"/>
      <c r="F38" s="415"/>
    </row>
    <row r="42" spans="1:12" s="398" customFormat="1" x14ac:dyDescent="0.25">
      <c r="B42" s="393"/>
      <c r="C42" s="393"/>
      <c r="D42" s="393"/>
      <c r="E42" s="393"/>
      <c r="F42" s="432"/>
      <c r="G42" s="393"/>
      <c r="H42" s="393"/>
      <c r="I42" s="393"/>
      <c r="J42" s="393"/>
      <c r="K42" s="393"/>
      <c r="L42" s="393"/>
    </row>
    <row r="43" spans="1:12" s="398" customFormat="1" x14ac:dyDescent="0.25">
      <c r="B43" s="393"/>
      <c r="C43" s="393"/>
      <c r="D43" s="393"/>
      <c r="E43" s="393"/>
      <c r="F43" s="432"/>
      <c r="G43" s="393"/>
      <c r="H43" s="393"/>
      <c r="I43" s="393"/>
      <c r="J43" s="393"/>
      <c r="K43" s="393"/>
      <c r="L43" s="393"/>
    </row>
    <row r="44" spans="1:12" s="398" customFormat="1" x14ac:dyDescent="0.25">
      <c r="B44" s="393"/>
      <c r="C44" s="393"/>
      <c r="D44" s="393"/>
      <c r="E44" s="393"/>
      <c r="F44" s="432"/>
      <c r="G44" s="393"/>
      <c r="H44" s="393"/>
      <c r="I44" s="393"/>
      <c r="J44" s="393"/>
      <c r="K44" s="393"/>
      <c r="L44" s="393"/>
    </row>
    <row r="45" spans="1:12" s="398" customFormat="1" x14ac:dyDescent="0.25">
      <c r="B45" s="393"/>
      <c r="C45" s="393"/>
      <c r="D45" s="393"/>
      <c r="E45" s="393"/>
      <c r="F45" s="432"/>
      <c r="G45" s="393"/>
      <c r="H45" s="393"/>
      <c r="I45" s="393"/>
      <c r="J45" s="393"/>
      <c r="K45" s="393"/>
      <c r="L45" s="393"/>
    </row>
    <row r="46" spans="1:12" s="398" customFormat="1" x14ac:dyDescent="0.25">
      <c r="B46" s="393"/>
      <c r="C46" s="393"/>
      <c r="D46" s="393"/>
      <c r="E46" s="393"/>
      <c r="F46" s="432"/>
      <c r="G46" s="393"/>
      <c r="H46" s="393"/>
      <c r="I46" s="393"/>
      <c r="J46" s="393"/>
      <c r="K46" s="393"/>
      <c r="L46" s="393"/>
    </row>
    <row r="47" spans="1:12" s="398" customFormat="1" x14ac:dyDescent="0.25">
      <c r="B47" s="393"/>
      <c r="C47" s="393"/>
      <c r="D47" s="393"/>
      <c r="E47" s="393"/>
      <c r="F47" s="432"/>
      <c r="G47" s="393"/>
      <c r="H47" s="393"/>
      <c r="I47" s="393"/>
      <c r="J47" s="393"/>
      <c r="K47" s="393"/>
      <c r="L47" s="393"/>
    </row>
    <row r="48" spans="1:12" s="398" customFormat="1" x14ac:dyDescent="0.25">
      <c r="B48" s="393"/>
      <c r="C48" s="393"/>
      <c r="D48" s="393"/>
      <c r="E48" s="393"/>
      <c r="F48" s="432"/>
      <c r="G48" s="393"/>
      <c r="H48" s="393"/>
      <c r="I48" s="393"/>
      <c r="J48" s="393"/>
      <c r="K48" s="393"/>
      <c r="L48" s="393"/>
    </row>
    <row r="49" spans="2:12" s="398" customFormat="1" x14ac:dyDescent="0.25">
      <c r="B49" s="393"/>
      <c r="C49" s="393"/>
      <c r="D49" s="393"/>
      <c r="E49" s="393"/>
      <c r="F49" s="432"/>
      <c r="G49" s="393"/>
      <c r="H49" s="393"/>
      <c r="I49" s="393"/>
      <c r="J49" s="393"/>
      <c r="K49" s="393"/>
      <c r="L49" s="393"/>
    </row>
    <row r="50" spans="2:12" s="398" customFormat="1" x14ac:dyDescent="0.25">
      <c r="B50" s="393"/>
      <c r="C50" s="393"/>
      <c r="D50" s="393"/>
      <c r="E50" s="393"/>
      <c r="F50" s="432"/>
      <c r="G50" s="393"/>
      <c r="H50" s="393"/>
      <c r="I50" s="393"/>
      <c r="J50" s="393"/>
      <c r="K50" s="393"/>
      <c r="L50" s="393"/>
    </row>
    <row r="52" spans="2:12" s="398" customFormat="1" x14ac:dyDescent="0.25">
      <c r="B52" s="393"/>
      <c r="C52" s="393"/>
      <c r="D52" s="393"/>
      <c r="E52" s="393"/>
      <c r="F52" s="432"/>
      <c r="G52" s="393"/>
      <c r="H52" s="393"/>
      <c r="I52" s="393"/>
      <c r="J52" s="393"/>
      <c r="K52" s="393"/>
      <c r="L52" s="393"/>
    </row>
  </sheetData>
  <mergeCells count="10">
    <mergeCell ref="A1:F1"/>
    <mergeCell ref="A2:F2"/>
    <mergeCell ref="A3:F3"/>
    <mergeCell ref="A4:F4"/>
    <mergeCell ref="A5:F5"/>
    <mergeCell ref="A28:B28"/>
    <mergeCell ref="A35:B35"/>
    <mergeCell ref="A6:A7"/>
    <mergeCell ref="B6:B7"/>
    <mergeCell ref="C6:E6"/>
  </mergeCells>
  <pageMargins left="0.7" right="0.7" top="0.75" bottom="0.75" header="0.3" footer="0.3"/>
  <pageSetup paperSize="9" scale="64" orientation="portrait" r:id="rId1"/>
  <rowBreaks count="1" manualBreakCount="1">
    <brk id="35" max="5"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249977111117893"/>
  </sheetPr>
  <dimension ref="A1:O35"/>
  <sheetViews>
    <sheetView showGridLines="0" topLeftCell="A11" zoomScale="90" zoomScaleNormal="90" zoomScaleSheetLayoutView="86" workbookViewId="0">
      <selection sqref="A1:K33"/>
    </sheetView>
  </sheetViews>
  <sheetFormatPr defaultColWidth="9.140625" defaultRowHeight="12.75" x14ac:dyDescent="0.25"/>
  <cols>
    <col min="1" max="1" width="40.85546875" style="393" bestFit="1" customWidth="1"/>
    <col min="2" max="2" width="16.7109375" style="393" bestFit="1" customWidth="1"/>
    <col min="3" max="3" width="17.42578125" style="393" bestFit="1" customWidth="1"/>
    <col min="4" max="4" width="16.42578125" style="393" bestFit="1" customWidth="1"/>
    <col min="5" max="5" width="17" style="393" bestFit="1" customWidth="1"/>
    <col min="6" max="6" width="16.5703125" style="393" bestFit="1" customWidth="1"/>
    <col min="7" max="8" width="17.28515625" style="393" bestFit="1" customWidth="1"/>
    <col min="9" max="9" width="16.42578125" style="393" bestFit="1" customWidth="1"/>
    <col min="10" max="10" width="20.7109375" style="393" bestFit="1" customWidth="1"/>
    <col min="11" max="11" width="20.140625" style="393" bestFit="1" customWidth="1"/>
    <col min="12" max="12" width="24.140625" style="393" customWidth="1"/>
    <col min="13" max="13" width="20.85546875" style="393" customWidth="1"/>
    <col min="14" max="14" width="25.5703125" style="393" customWidth="1"/>
    <col min="15" max="16384" width="9.140625" style="393"/>
  </cols>
  <sheetData>
    <row r="1" spans="1:15" ht="13.5" x14ac:dyDescent="0.25">
      <c r="A1" s="528" t="str">
        <f>Note22!A1</f>
        <v>Idah Local Government of Kogi State</v>
      </c>
      <c r="B1" s="528"/>
      <c r="C1" s="528"/>
      <c r="D1" s="528"/>
      <c r="E1" s="528"/>
      <c r="F1" s="528"/>
      <c r="G1" s="528"/>
      <c r="H1" s="528"/>
      <c r="I1" s="528"/>
      <c r="J1" s="528"/>
      <c r="K1" s="528"/>
    </row>
    <row r="2" spans="1:15" ht="13.5" x14ac:dyDescent="0.25">
      <c r="A2" s="528" t="str">
        <f>Note22!A2</f>
        <v>Financial Statements for the Year Ended 31 December, 2021</v>
      </c>
      <c r="B2" s="528"/>
      <c r="C2" s="528"/>
      <c r="D2" s="528"/>
      <c r="E2" s="528"/>
      <c r="F2" s="528"/>
      <c r="G2" s="528"/>
      <c r="H2" s="528"/>
      <c r="I2" s="528"/>
      <c r="J2" s="528"/>
      <c r="K2" s="528"/>
    </row>
    <row r="3" spans="1:15" ht="13.5" x14ac:dyDescent="0.25">
      <c r="A3" s="528" t="s">
        <v>423</v>
      </c>
      <c r="B3" s="528"/>
      <c r="C3" s="528"/>
      <c r="D3" s="528"/>
      <c r="E3" s="528"/>
      <c r="F3" s="528"/>
      <c r="G3" s="528"/>
      <c r="H3" s="528"/>
      <c r="I3" s="528"/>
      <c r="J3" s="528"/>
      <c r="K3" s="528"/>
    </row>
    <row r="4" spans="1:15" ht="13.5" x14ac:dyDescent="0.25">
      <c r="A4" s="528"/>
      <c r="B4" s="528"/>
      <c r="C4" s="528"/>
      <c r="D4" s="528"/>
      <c r="E4" s="528"/>
      <c r="F4" s="528"/>
      <c r="G4" s="528"/>
      <c r="H4" s="528"/>
      <c r="I4" s="528"/>
      <c r="J4" s="528"/>
      <c r="K4" s="528"/>
    </row>
    <row r="5" spans="1:15" ht="13.5" x14ac:dyDescent="0.25">
      <c r="A5" s="532" t="s">
        <v>923</v>
      </c>
      <c r="B5" s="532"/>
      <c r="C5" s="532"/>
      <c r="D5" s="532"/>
      <c r="E5" s="532"/>
      <c r="F5" s="532"/>
      <c r="G5" s="532"/>
      <c r="H5" s="532"/>
      <c r="I5" s="532"/>
      <c r="J5" s="532"/>
      <c r="K5" s="532"/>
    </row>
    <row r="6" spans="1:15" ht="13.5" x14ac:dyDescent="0.25">
      <c r="A6" s="528"/>
      <c r="B6" s="528"/>
      <c r="C6" s="528"/>
      <c r="D6" s="528"/>
      <c r="E6" s="528"/>
      <c r="F6" s="528"/>
      <c r="G6" s="528"/>
      <c r="H6" s="528"/>
      <c r="I6" s="528"/>
      <c r="J6" s="528"/>
      <c r="K6" s="528"/>
    </row>
    <row r="7" spans="1:15" s="396" customFormat="1" ht="25.5" x14ac:dyDescent="0.25">
      <c r="A7" s="396" t="s">
        <v>385</v>
      </c>
      <c r="B7" s="402" t="s">
        <v>924</v>
      </c>
      <c r="C7" s="402" t="s">
        <v>925</v>
      </c>
      <c r="D7" s="402" t="s">
        <v>926</v>
      </c>
      <c r="E7" s="402" t="s">
        <v>927</v>
      </c>
      <c r="F7" s="402" t="s">
        <v>928</v>
      </c>
      <c r="G7" s="402" t="s">
        <v>929</v>
      </c>
      <c r="H7" s="402" t="s">
        <v>930</v>
      </c>
      <c r="I7" s="402" t="s">
        <v>707</v>
      </c>
      <c r="J7" s="402" t="s">
        <v>708</v>
      </c>
      <c r="K7" s="396" t="s">
        <v>1</v>
      </c>
      <c r="L7" s="398"/>
    </row>
    <row r="8" spans="1:15" s="394" customFormat="1" ht="16.5" customHeight="1" x14ac:dyDescent="0.25">
      <c r="A8" s="418" t="s">
        <v>260</v>
      </c>
      <c r="B8" s="419" t="s">
        <v>247</v>
      </c>
      <c r="C8" s="419" t="s">
        <v>247</v>
      </c>
      <c r="D8" s="419" t="s">
        <v>247</v>
      </c>
      <c r="E8" s="419" t="s">
        <v>247</v>
      </c>
      <c r="F8" s="419" t="s">
        <v>247</v>
      </c>
      <c r="G8" s="419" t="s">
        <v>247</v>
      </c>
      <c r="H8" s="419" t="s">
        <v>247</v>
      </c>
      <c r="I8" s="419" t="s">
        <v>247</v>
      </c>
      <c r="J8" s="419" t="s">
        <v>247</v>
      </c>
      <c r="K8" s="419" t="s">
        <v>247</v>
      </c>
    </row>
    <row r="9" spans="1:15" ht="13.5" x14ac:dyDescent="0.25">
      <c r="A9" s="394" t="s">
        <v>811</v>
      </c>
      <c r="B9" s="420">
        <v>11065014</v>
      </c>
      <c r="C9" s="420">
        <v>66885654</v>
      </c>
      <c r="D9" s="420">
        <v>22357152</v>
      </c>
      <c r="E9" s="420">
        <v>240171714</v>
      </c>
      <c r="F9" s="420">
        <v>16843816</v>
      </c>
      <c r="G9" s="420">
        <v>72272849</v>
      </c>
      <c r="H9" s="420">
        <v>19700641</v>
      </c>
      <c r="I9" s="420">
        <v>72110875</v>
      </c>
      <c r="J9" s="420">
        <v>2394169036</v>
      </c>
      <c r="K9" s="420">
        <v>2915576751</v>
      </c>
    </row>
    <row r="10" spans="1:15" ht="13.5" x14ac:dyDescent="0.25">
      <c r="A10" s="394" t="s">
        <v>475</v>
      </c>
      <c r="B10" s="393">
        <v>0</v>
      </c>
      <c r="C10" s="393">
        <v>0</v>
      </c>
      <c r="D10" s="393">
        <v>0</v>
      </c>
      <c r="E10" s="516">
        <v>71130232.980000004</v>
      </c>
      <c r="F10" s="421" t="s">
        <v>825</v>
      </c>
      <c r="G10" s="420">
        <v>49666670</v>
      </c>
      <c r="H10" s="393">
        <v>0</v>
      </c>
      <c r="I10" s="393">
        <v>0</v>
      </c>
      <c r="J10" s="393">
        <v>0</v>
      </c>
      <c r="K10" s="516">
        <f>SUM(B10:J10)</f>
        <v>120796902.98</v>
      </c>
      <c r="N10" s="394"/>
      <c r="O10" s="394"/>
    </row>
    <row r="11" spans="1:15" ht="13.5" x14ac:dyDescent="0.25">
      <c r="A11" s="394" t="s">
        <v>426</v>
      </c>
      <c r="K11" s="394">
        <f>SUM(B11:J11)</f>
        <v>0</v>
      </c>
      <c r="N11" s="394"/>
      <c r="O11" s="394"/>
    </row>
    <row r="12" spans="1:15" ht="13.5" x14ac:dyDescent="0.25">
      <c r="A12" s="394" t="s">
        <v>427</v>
      </c>
      <c r="K12" s="394">
        <f>SUM(B12:J12)</f>
        <v>0</v>
      </c>
      <c r="N12" s="394"/>
      <c r="O12" s="394"/>
    </row>
    <row r="13" spans="1:15" ht="13.5" x14ac:dyDescent="0.25">
      <c r="A13" s="394" t="s">
        <v>476</v>
      </c>
      <c r="B13" s="393">
        <v>0</v>
      </c>
      <c r="C13" s="393">
        <v>0</v>
      </c>
      <c r="E13" s="393">
        <v>0</v>
      </c>
      <c r="F13" s="393">
        <v>0</v>
      </c>
      <c r="H13" s="393">
        <v>0</v>
      </c>
      <c r="I13" s="393">
        <v>0</v>
      </c>
      <c r="K13" s="394">
        <f>SUM(B13:J13)</f>
        <v>0</v>
      </c>
      <c r="N13" s="394"/>
      <c r="O13" s="394"/>
    </row>
    <row r="14" spans="1:15" ht="13.5" x14ac:dyDescent="0.25">
      <c r="A14" s="528"/>
      <c r="B14" s="528"/>
      <c r="C14" s="528"/>
      <c r="D14" s="528"/>
      <c r="E14" s="528"/>
      <c r="F14" s="528"/>
      <c r="G14" s="528"/>
      <c r="H14" s="528"/>
      <c r="I14" s="528"/>
      <c r="J14" s="528"/>
      <c r="K14" s="528"/>
      <c r="N14" s="394"/>
      <c r="O14" s="394"/>
    </row>
    <row r="15" spans="1:15" ht="13.5" x14ac:dyDescent="0.25">
      <c r="A15" s="394" t="s">
        <v>764</v>
      </c>
      <c r="B15" s="408">
        <f>SUM(B9:B13)</f>
        <v>11065014</v>
      </c>
      <c r="C15" s="408">
        <f t="shared" ref="C15:K15" si="0">SUM(C9:C13)</f>
        <v>66885654</v>
      </c>
      <c r="D15" s="408">
        <f t="shared" si="0"/>
        <v>22357152</v>
      </c>
      <c r="E15" s="408">
        <f t="shared" si="0"/>
        <v>311301946.98000002</v>
      </c>
      <c r="F15" s="408">
        <f t="shared" si="0"/>
        <v>16843816</v>
      </c>
      <c r="G15" s="408">
        <f t="shared" si="0"/>
        <v>121939519</v>
      </c>
      <c r="H15" s="408">
        <f t="shared" si="0"/>
        <v>19700641</v>
      </c>
      <c r="I15" s="408">
        <f t="shared" si="0"/>
        <v>72110875</v>
      </c>
      <c r="J15" s="408">
        <f t="shared" si="0"/>
        <v>2394169036</v>
      </c>
      <c r="K15" s="408">
        <f t="shared" si="0"/>
        <v>3036373653.98</v>
      </c>
    </row>
    <row r="16" spans="1:15" ht="13.5" x14ac:dyDescent="0.25">
      <c r="K16" s="394">
        <f>SUM(B16:J16)</f>
        <v>0</v>
      </c>
    </row>
    <row r="17" spans="1:14" s="394" customFormat="1" ht="13.5" x14ac:dyDescent="0.25">
      <c r="A17" s="418" t="s">
        <v>503</v>
      </c>
      <c r="B17" s="393"/>
      <c r="C17" s="393"/>
      <c r="D17" s="393"/>
      <c r="E17" s="393"/>
      <c r="F17" s="393"/>
      <c r="G17" s="393"/>
      <c r="H17" s="393"/>
      <c r="I17" s="393"/>
      <c r="J17" s="393"/>
      <c r="K17" s="394">
        <f>SUM(B17:J17)</f>
        <v>0</v>
      </c>
      <c r="M17" s="393"/>
      <c r="N17" s="393"/>
    </row>
    <row r="18" spans="1:14" s="422" customFormat="1" ht="13.5" x14ac:dyDescent="0.25">
      <c r="A18" s="422" t="s">
        <v>383</v>
      </c>
      <c r="B18" s="423">
        <v>0.2</v>
      </c>
      <c r="C18" s="423">
        <v>0.2</v>
      </c>
      <c r="D18" s="423">
        <v>0.1</v>
      </c>
      <c r="E18" s="424">
        <v>1.2999999999999999E-2</v>
      </c>
      <c r="F18" s="423">
        <v>0.25</v>
      </c>
      <c r="G18" s="423">
        <v>0.2</v>
      </c>
      <c r="H18" s="423">
        <v>0.2</v>
      </c>
      <c r="I18" s="421" t="s">
        <v>825</v>
      </c>
      <c r="J18" s="423">
        <v>0.02</v>
      </c>
      <c r="K18" s="394"/>
      <c r="M18" s="425"/>
      <c r="N18" s="425"/>
    </row>
    <row r="19" spans="1:14" ht="13.5" x14ac:dyDescent="0.25">
      <c r="A19" s="394" t="str">
        <f>A9</f>
        <v>Balance b/forward 01 January 2021</v>
      </c>
      <c r="B19" s="426">
        <v>-3688338</v>
      </c>
      <c r="C19" s="426">
        <v>-26271812</v>
      </c>
      <c r="D19" s="426">
        <v>-2794644</v>
      </c>
      <c r="E19" s="426">
        <v>-2431354</v>
      </c>
      <c r="F19" s="427">
        <v>-5614605</v>
      </c>
      <c r="G19" s="426">
        <v>-18068213</v>
      </c>
      <c r="H19" s="426">
        <v>-6159785</v>
      </c>
      <c r="I19" s="426" t="s">
        <v>825</v>
      </c>
      <c r="J19" s="426">
        <v>-49863621</v>
      </c>
      <c r="K19" s="394">
        <f>SUM(B19:J19)</f>
        <v>-114892372</v>
      </c>
    </row>
    <row r="20" spans="1:14" ht="13.5" x14ac:dyDescent="0.25">
      <c r="A20" s="394" t="s">
        <v>475</v>
      </c>
      <c r="B20" s="393">
        <v>0</v>
      </c>
      <c r="C20" s="393">
        <v>0</v>
      </c>
      <c r="D20" s="393">
        <v>0</v>
      </c>
      <c r="E20" s="393">
        <v>0</v>
      </c>
      <c r="F20" s="393">
        <v>0</v>
      </c>
      <c r="G20" s="393">
        <v>0</v>
      </c>
      <c r="H20" s="393">
        <v>0</v>
      </c>
      <c r="I20" s="393">
        <v>0</v>
      </c>
      <c r="J20" s="393">
        <v>0</v>
      </c>
      <c r="K20" s="394">
        <f>SUM(B20:J20)</f>
        <v>0</v>
      </c>
    </row>
    <row r="21" spans="1:14" ht="13.5" x14ac:dyDescent="0.25">
      <c r="A21" s="394" t="s">
        <v>765</v>
      </c>
      <c r="B21" s="393">
        <v>0</v>
      </c>
      <c r="C21" s="393">
        <v>0</v>
      </c>
      <c r="D21" s="393">
        <v>0</v>
      </c>
      <c r="E21" s="393">
        <v>0</v>
      </c>
      <c r="F21" s="393">
        <v>0</v>
      </c>
      <c r="G21" s="393">
        <v>0</v>
      </c>
      <c r="H21" s="393">
        <v>0</v>
      </c>
      <c r="I21" s="393">
        <v>0</v>
      </c>
      <c r="J21" s="393">
        <v>0</v>
      </c>
      <c r="K21" s="394">
        <f>SUM(B21:J21)</f>
        <v>0</v>
      </c>
    </row>
    <row r="22" spans="1:14" ht="13.5" x14ac:dyDescent="0.25">
      <c r="A22" s="400" t="s">
        <v>931</v>
      </c>
      <c r="K22" s="394"/>
    </row>
    <row r="23" spans="1:14" s="401" customFormat="1" x14ac:dyDescent="0.25">
      <c r="A23" s="406" t="s">
        <v>932</v>
      </c>
      <c r="B23" s="516">
        <v>-2213002.7999999998</v>
      </c>
      <c r="C23" s="516">
        <v>-13377130.800000001</v>
      </c>
      <c r="D23" s="516">
        <v>-2235715.2000000002</v>
      </c>
      <c r="E23" s="516">
        <v>-4046925.31</v>
      </c>
      <c r="F23" s="516">
        <v>-4210954</v>
      </c>
      <c r="G23" s="516">
        <v>-24387903.800000001</v>
      </c>
      <c r="H23" s="516">
        <v>-3940128.2</v>
      </c>
      <c r="I23" s="516"/>
      <c r="J23" s="516">
        <v>-47883380.719999999</v>
      </c>
      <c r="K23" s="516">
        <v>-102295140.83</v>
      </c>
    </row>
    <row r="24" spans="1:14" s="401" customFormat="1" ht="13.5" x14ac:dyDescent="0.25">
      <c r="A24" s="408" t="s">
        <v>933</v>
      </c>
      <c r="B24" s="516">
        <v>5901340.7999999998</v>
      </c>
      <c r="C24" s="516">
        <v>39648942.799999997</v>
      </c>
      <c r="D24" s="516">
        <v>5030359.2</v>
      </c>
      <c r="E24" s="516">
        <v>6478279.3099999996</v>
      </c>
      <c r="F24" s="516">
        <v>9825559</v>
      </c>
      <c r="G24" s="516">
        <v>42456116.799999997</v>
      </c>
      <c r="H24" s="516">
        <v>10099913.199999999</v>
      </c>
      <c r="I24" s="516"/>
      <c r="J24" s="516">
        <v>97747001.719999999</v>
      </c>
      <c r="K24" s="516">
        <v>217187512.83000001</v>
      </c>
    </row>
    <row r="25" spans="1:14" ht="13.5" x14ac:dyDescent="0.25">
      <c r="K25" s="394"/>
    </row>
    <row r="26" spans="1:14" s="394" customFormat="1" ht="13.5" x14ac:dyDescent="0.25">
      <c r="A26" s="418" t="s">
        <v>504</v>
      </c>
      <c r="B26" s="393"/>
      <c r="C26" s="393"/>
      <c r="D26" s="393"/>
      <c r="E26" s="393"/>
      <c r="F26" s="393"/>
      <c r="G26" s="393"/>
      <c r="H26" s="393"/>
      <c r="I26" s="393"/>
      <c r="J26" s="393"/>
      <c r="M26" s="393"/>
      <c r="N26" s="393"/>
    </row>
    <row r="27" spans="1:14" ht="13.5" x14ac:dyDescent="0.25">
      <c r="A27" s="394" t="str">
        <f>A19</f>
        <v>Balance b/forward 01 January 2021</v>
      </c>
      <c r="B27" s="393">
        <v>0</v>
      </c>
      <c r="C27" s="393">
        <v>0</v>
      </c>
      <c r="E27" s="393">
        <v>0</v>
      </c>
      <c r="F27" s="393">
        <v>0</v>
      </c>
      <c r="H27" s="393">
        <v>0</v>
      </c>
      <c r="I27" s="393">
        <v>0</v>
      </c>
      <c r="K27" s="394">
        <v>0</v>
      </c>
    </row>
    <row r="28" spans="1:14" ht="13.5" x14ac:dyDescent="0.25">
      <c r="A28" s="394" t="s">
        <v>475</v>
      </c>
      <c r="B28" s="393">
        <v>0</v>
      </c>
      <c r="C28" s="393">
        <v>0</v>
      </c>
      <c r="E28" s="393">
        <v>0</v>
      </c>
      <c r="F28" s="393">
        <v>0</v>
      </c>
      <c r="H28" s="393">
        <v>0</v>
      </c>
      <c r="I28" s="393">
        <v>0</v>
      </c>
      <c r="K28" s="394">
        <v>0</v>
      </c>
    </row>
    <row r="29" spans="1:14" ht="13.5" x14ac:dyDescent="0.25">
      <c r="A29" s="394" t="s">
        <v>476</v>
      </c>
      <c r="B29" s="393">
        <v>0</v>
      </c>
      <c r="C29" s="393">
        <v>0</v>
      </c>
      <c r="E29" s="393">
        <v>0</v>
      </c>
      <c r="F29" s="393">
        <v>0</v>
      </c>
      <c r="H29" s="393">
        <v>0</v>
      </c>
      <c r="I29" s="393">
        <v>0</v>
      </c>
      <c r="K29" s="394">
        <v>0</v>
      </c>
    </row>
    <row r="30" spans="1:14" ht="13.5" x14ac:dyDescent="0.25">
      <c r="A30" s="394" t="str">
        <f>A24</f>
        <v>Balance c/forward 31 December 2021</v>
      </c>
      <c r="B30" s="393">
        <v>0</v>
      </c>
      <c r="C30" s="393">
        <v>0</v>
      </c>
      <c r="E30" s="393">
        <v>0</v>
      </c>
      <c r="F30" s="393">
        <v>0</v>
      </c>
      <c r="H30" s="393">
        <v>0</v>
      </c>
      <c r="I30" s="393">
        <v>0</v>
      </c>
      <c r="K30" s="394">
        <v>0</v>
      </c>
    </row>
    <row r="31" spans="1:14" ht="13.5" x14ac:dyDescent="0.25">
      <c r="I31" s="393">
        <v>0</v>
      </c>
      <c r="K31" s="394"/>
    </row>
    <row r="32" spans="1:14" ht="13.5" x14ac:dyDescent="0.25">
      <c r="A32" s="418" t="s">
        <v>505</v>
      </c>
      <c r="K32" s="394"/>
    </row>
    <row r="33" spans="1:11" s="401" customFormat="1" ht="13.5" x14ac:dyDescent="0.25">
      <c r="A33" s="408" t="s">
        <v>934</v>
      </c>
      <c r="B33" s="516">
        <v>5163673.2</v>
      </c>
      <c r="C33" s="516">
        <v>27236711.199999999</v>
      </c>
      <c r="D33" s="516">
        <v>17326792.800000001</v>
      </c>
      <c r="E33" s="516">
        <v>304823667.67000002</v>
      </c>
      <c r="F33" s="516">
        <v>7018257</v>
      </c>
      <c r="G33" s="516">
        <v>79483402.200000003</v>
      </c>
      <c r="H33" s="516">
        <v>9600727.8000000007</v>
      </c>
      <c r="I33" s="516">
        <v>72110875</v>
      </c>
      <c r="J33" s="516">
        <v>2296422034.2800002</v>
      </c>
      <c r="K33" s="516">
        <v>2819186141.1500001</v>
      </c>
    </row>
    <row r="34" spans="1:11" s="394" customFormat="1" ht="13.5" x14ac:dyDescent="0.25"/>
    <row r="35" spans="1:11" x14ac:dyDescent="0.25">
      <c r="A35" s="529"/>
      <c r="B35" s="529"/>
      <c r="C35" s="529"/>
      <c r="D35" s="529"/>
      <c r="E35" s="529"/>
      <c r="F35" s="529"/>
      <c r="G35" s="529"/>
      <c r="H35" s="529"/>
      <c r="I35" s="529"/>
      <c r="J35" s="529"/>
      <c r="K35" s="529"/>
    </row>
  </sheetData>
  <mergeCells count="8">
    <mergeCell ref="A35:K35"/>
    <mergeCell ref="A1:K1"/>
    <mergeCell ref="A3:K3"/>
    <mergeCell ref="A5:K5"/>
    <mergeCell ref="A14:K14"/>
    <mergeCell ref="A2:K2"/>
    <mergeCell ref="A4:K4"/>
    <mergeCell ref="A6:K6"/>
  </mergeCells>
  <pageMargins left="0.7" right="0.7" top="0.75" bottom="0.75" header="0.3" footer="0.3"/>
  <pageSetup paperSize="9" scale="6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249977111117893"/>
  </sheetPr>
  <dimension ref="A1:G16"/>
  <sheetViews>
    <sheetView showGridLines="0" zoomScaleNormal="100" zoomScaleSheetLayoutView="98" workbookViewId="0">
      <selection sqref="A1:F13"/>
    </sheetView>
  </sheetViews>
  <sheetFormatPr defaultColWidth="9.140625" defaultRowHeight="12.75" x14ac:dyDescent="0.25"/>
  <cols>
    <col min="1" max="1" width="7" style="393" bestFit="1" customWidth="1"/>
    <col min="2" max="2" width="42" style="393" bestFit="1" customWidth="1"/>
    <col min="3" max="3" width="15.42578125" style="401" bestFit="1" customWidth="1"/>
    <col min="4" max="4" width="12.5703125" style="393" customWidth="1"/>
    <col min="5" max="5" width="19.28515625" style="401" bestFit="1" customWidth="1"/>
    <col min="6" max="6" width="18.5703125" style="401" bestFit="1" customWidth="1"/>
    <col min="7" max="7" width="18.140625" style="393" customWidth="1"/>
    <col min="8" max="16384" width="9.140625" style="393"/>
  </cols>
  <sheetData>
    <row r="1" spans="1:7" ht="13.5" x14ac:dyDescent="0.25">
      <c r="A1" s="528" t="str">
        <f>Note17!A1</f>
        <v>Idah Local Government of Kogi State</v>
      </c>
      <c r="B1" s="528"/>
      <c r="C1" s="528"/>
      <c r="D1" s="528"/>
      <c r="E1" s="528"/>
      <c r="F1" s="528"/>
    </row>
    <row r="2" spans="1:7" ht="13.5" x14ac:dyDescent="0.25">
      <c r="A2" s="528" t="str">
        <f>Note17!A2</f>
        <v>Financial Statements for the Year Ended 31 December, 2021</v>
      </c>
      <c r="B2" s="528"/>
      <c r="C2" s="528"/>
      <c r="D2" s="528"/>
      <c r="E2" s="528"/>
      <c r="F2" s="528"/>
    </row>
    <row r="3" spans="1:7" ht="13.5" x14ac:dyDescent="0.25">
      <c r="A3" s="528" t="s">
        <v>423</v>
      </c>
      <c r="B3" s="528"/>
      <c r="C3" s="528"/>
      <c r="D3" s="528"/>
      <c r="E3" s="528"/>
      <c r="F3" s="528"/>
    </row>
    <row r="4" spans="1:7" ht="13.5" x14ac:dyDescent="0.25">
      <c r="A4" s="528"/>
      <c r="B4" s="528"/>
      <c r="C4" s="528"/>
      <c r="D4" s="528"/>
      <c r="E4" s="528"/>
      <c r="F4" s="528"/>
    </row>
    <row r="5" spans="1:7" ht="13.5" x14ac:dyDescent="0.25">
      <c r="A5" s="532" t="s">
        <v>935</v>
      </c>
      <c r="B5" s="532"/>
      <c r="C5" s="532"/>
      <c r="D5" s="532"/>
      <c r="E5" s="532"/>
      <c r="F5" s="532"/>
    </row>
    <row r="6" spans="1:7" ht="27" x14ac:dyDescent="0.25">
      <c r="A6" s="528" t="s">
        <v>412</v>
      </c>
      <c r="B6" s="532" t="s">
        <v>385</v>
      </c>
      <c r="C6" s="528" t="str">
        <f>Note17!C6</f>
        <v>Year Ended 31st 
December 2021</v>
      </c>
      <c r="D6" s="528"/>
      <c r="E6" s="528"/>
      <c r="F6" s="397" t="s">
        <v>772</v>
      </c>
    </row>
    <row r="7" spans="1:7" ht="13.5" x14ac:dyDescent="0.25">
      <c r="A7" s="528"/>
      <c r="B7" s="532"/>
      <c r="C7" s="409" t="s">
        <v>480</v>
      </c>
      <c r="D7" s="416" t="s">
        <v>481</v>
      </c>
      <c r="E7" s="409" t="s">
        <v>482</v>
      </c>
      <c r="F7" s="409" t="s">
        <v>480</v>
      </c>
    </row>
    <row r="8" spans="1:7" x14ac:dyDescent="0.25">
      <c r="A8" s="398">
        <v>1</v>
      </c>
      <c r="B8" s="393" t="s">
        <v>431</v>
      </c>
      <c r="C8" s="417">
        <v>1319535.01</v>
      </c>
      <c r="D8" s="393">
        <v>0</v>
      </c>
      <c r="E8" s="401">
        <f>D8-C8</f>
        <v>-1319535.01</v>
      </c>
      <c r="F8" s="406">
        <v>25482845</v>
      </c>
    </row>
    <row r="9" spans="1:7" x14ac:dyDescent="0.25">
      <c r="A9" s="398">
        <v>2</v>
      </c>
      <c r="B9" s="393" t="s">
        <v>432</v>
      </c>
      <c r="C9" s="401">
        <v>0</v>
      </c>
      <c r="D9" s="393">
        <v>0</v>
      </c>
      <c r="E9" s="401">
        <f>D9-C9</f>
        <v>0</v>
      </c>
      <c r="F9" s="401">
        <v>0</v>
      </c>
    </row>
    <row r="10" spans="1:7" x14ac:dyDescent="0.25">
      <c r="A10" s="398">
        <v>3</v>
      </c>
      <c r="B10" s="393" t="s">
        <v>433</v>
      </c>
      <c r="C10" s="401">
        <v>0</v>
      </c>
      <c r="D10" s="393">
        <v>0</v>
      </c>
      <c r="E10" s="401">
        <f>D10-C10</f>
        <v>0</v>
      </c>
      <c r="F10" s="401">
        <v>0</v>
      </c>
    </row>
    <row r="11" spans="1:7" x14ac:dyDescent="0.25">
      <c r="A11" s="398">
        <v>4</v>
      </c>
      <c r="B11" s="393" t="s">
        <v>463</v>
      </c>
      <c r="C11" s="401">
        <v>0</v>
      </c>
      <c r="D11" s="393">
        <v>0</v>
      </c>
      <c r="E11" s="401">
        <f>D11-C11</f>
        <v>0</v>
      </c>
      <c r="F11" s="401">
        <v>0</v>
      </c>
    </row>
    <row r="12" spans="1:7" x14ac:dyDescent="0.25">
      <c r="A12" s="529"/>
      <c r="B12" s="529"/>
      <c r="C12" s="529"/>
      <c r="D12" s="529"/>
      <c r="E12" s="529"/>
      <c r="F12" s="529"/>
    </row>
    <row r="13" spans="1:7" ht="13.5" x14ac:dyDescent="0.25">
      <c r="A13" s="532" t="s">
        <v>267</v>
      </c>
      <c r="B13" s="532"/>
      <c r="C13" s="408">
        <f>SUM(C8:C11)</f>
        <v>1319535.01</v>
      </c>
      <c r="D13" s="394">
        <f>SUM(D8:D11)</f>
        <v>0</v>
      </c>
      <c r="E13" s="408">
        <v>149736478</v>
      </c>
      <c r="F13" s="408">
        <f>SUM(F8:F11)</f>
        <v>25482845</v>
      </c>
      <c r="G13" s="394"/>
    </row>
    <row r="14" spans="1:7" ht="13.5" x14ac:dyDescent="0.25">
      <c r="A14" s="528"/>
      <c r="B14" s="528"/>
      <c r="C14" s="528"/>
      <c r="D14" s="528"/>
      <c r="E14" s="528"/>
      <c r="F14" s="528"/>
    </row>
    <row r="15" spans="1:7" x14ac:dyDescent="0.25">
      <c r="A15" s="529"/>
      <c r="B15" s="529"/>
      <c r="C15" s="529"/>
      <c r="D15" s="529"/>
      <c r="E15" s="529"/>
      <c r="F15" s="529"/>
    </row>
    <row r="16" spans="1:7" ht="13.5" x14ac:dyDescent="0.25">
      <c r="A16" s="532"/>
      <c r="B16" s="532"/>
      <c r="C16" s="532"/>
      <c r="D16" s="532"/>
      <c r="E16" s="532"/>
      <c r="F16" s="532"/>
    </row>
  </sheetData>
  <mergeCells count="13">
    <mergeCell ref="A6:A7"/>
    <mergeCell ref="B6:B7"/>
    <mergeCell ref="C6:E6"/>
    <mergeCell ref="A1:F1"/>
    <mergeCell ref="A2:F2"/>
    <mergeCell ref="A3:F3"/>
    <mergeCell ref="A4:F4"/>
    <mergeCell ref="A5:F5"/>
    <mergeCell ref="A12:F12"/>
    <mergeCell ref="A13:B13"/>
    <mergeCell ref="A14:F14"/>
    <mergeCell ref="A15:F15"/>
    <mergeCell ref="A16:F16"/>
  </mergeCells>
  <pageMargins left="0.7" right="0.7" top="0.75" bottom="0.75" header="0.3" footer="0.3"/>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38986-3311-47E2-8734-E113F2A103C2}">
  <sheetPr>
    <tabColor theme="9" tint="-0.249977111117893"/>
  </sheetPr>
  <dimension ref="A1"/>
  <sheetViews>
    <sheetView workbookViewId="0"/>
  </sheetViews>
  <sheetFormatPr defaultRowHeight="15" x14ac:dyDescent="0.25"/>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249977111117893"/>
  </sheetPr>
  <dimension ref="A1:D13"/>
  <sheetViews>
    <sheetView showGridLines="0" zoomScaleNormal="100" zoomScaleSheetLayoutView="142" workbookViewId="0">
      <selection activeCell="D8" sqref="D8:D12"/>
    </sheetView>
  </sheetViews>
  <sheetFormatPr defaultColWidth="9.140625" defaultRowHeight="12.75" x14ac:dyDescent="0.25"/>
  <cols>
    <col min="1" max="1" width="7" style="398" bestFit="1" customWidth="1"/>
    <col min="2" max="2" width="49.42578125" style="393" customWidth="1"/>
    <col min="3" max="3" width="18.85546875" style="415" bestFit="1" customWidth="1"/>
    <col min="4" max="4" width="18.28515625" style="415" bestFit="1" customWidth="1"/>
    <col min="5" max="16384" width="9.140625" style="393"/>
  </cols>
  <sheetData>
    <row r="1" spans="1:4" ht="13.5" x14ac:dyDescent="0.25">
      <c r="A1" s="528" t="str">
        <f>N8a!A1</f>
        <v>Idah Local Government of Kogi State</v>
      </c>
      <c r="B1" s="528"/>
      <c r="C1" s="528"/>
      <c r="D1" s="528"/>
    </row>
    <row r="2" spans="1:4" ht="13.5" x14ac:dyDescent="0.25">
      <c r="A2" s="528" t="str">
        <f>N8a!A2</f>
        <v>Financial Statements for the Year Ended 31 December, 2021</v>
      </c>
      <c r="B2" s="528"/>
      <c r="C2" s="528"/>
      <c r="D2" s="528"/>
    </row>
    <row r="3" spans="1:4" ht="13.5" x14ac:dyDescent="0.25">
      <c r="A3" s="528" t="s">
        <v>423</v>
      </c>
      <c r="B3" s="528"/>
      <c r="C3" s="528"/>
      <c r="D3" s="528"/>
    </row>
    <row r="4" spans="1:4" x14ac:dyDescent="0.25">
      <c r="A4" s="529"/>
      <c r="B4" s="529"/>
      <c r="C4" s="529"/>
      <c r="D4" s="529"/>
    </row>
    <row r="5" spans="1:4" ht="13.5" x14ac:dyDescent="0.25">
      <c r="A5" s="532" t="s">
        <v>922</v>
      </c>
      <c r="B5" s="532"/>
      <c r="C5" s="532"/>
      <c r="D5" s="532"/>
    </row>
    <row r="6" spans="1:4" ht="27" x14ac:dyDescent="0.25">
      <c r="A6" s="407"/>
      <c r="B6" s="407"/>
      <c r="C6" s="411" t="s">
        <v>809</v>
      </c>
      <c r="D6" s="411" t="s">
        <v>772</v>
      </c>
    </row>
    <row r="7" spans="1:4" ht="13.5" x14ac:dyDescent="0.25">
      <c r="A7" s="396" t="s">
        <v>412</v>
      </c>
      <c r="B7" s="394" t="s">
        <v>421</v>
      </c>
      <c r="C7" s="409" t="s">
        <v>422</v>
      </c>
      <c r="D7" s="409" t="s">
        <v>422</v>
      </c>
    </row>
    <row r="8" spans="1:4" x14ac:dyDescent="0.25">
      <c r="A8" s="398">
        <v>1</v>
      </c>
      <c r="B8" s="412" t="s">
        <v>424</v>
      </c>
      <c r="C8" s="413">
        <v>50</v>
      </c>
      <c r="D8" s="413">
        <v>57</v>
      </c>
    </row>
    <row r="9" spans="1:4" x14ac:dyDescent="0.25">
      <c r="A9" s="398">
        <v>2</v>
      </c>
      <c r="B9" s="400" t="s">
        <v>419</v>
      </c>
      <c r="C9" s="413">
        <v>51602.15</v>
      </c>
      <c r="D9" s="413">
        <v>461146</v>
      </c>
    </row>
    <row r="10" spans="1:4" x14ac:dyDescent="0.25">
      <c r="A10" s="398">
        <v>3</v>
      </c>
      <c r="B10" s="400" t="s">
        <v>420</v>
      </c>
      <c r="C10" s="413">
        <v>2679002.64</v>
      </c>
      <c r="D10" s="413">
        <v>1647688</v>
      </c>
    </row>
    <row r="11" spans="1:4" x14ac:dyDescent="0.25">
      <c r="A11" s="398">
        <v>4</v>
      </c>
      <c r="B11" s="400" t="s">
        <v>920</v>
      </c>
      <c r="C11" s="413">
        <v>84446.48</v>
      </c>
      <c r="D11" s="413">
        <v>533186</v>
      </c>
    </row>
    <row r="12" spans="1:4" x14ac:dyDescent="0.25">
      <c r="A12" s="398">
        <v>5</v>
      </c>
      <c r="B12" s="400" t="s">
        <v>921</v>
      </c>
      <c r="C12" s="413">
        <v>0</v>
      </c>
      <c r="D12" s="413">
        <v>302229</v>
      </c>
    </row>
    <row r="13" spans="1:4" ht="13.5" x14ac:dyDescent="0.25">
      <c r="A13" s="529"/>
      <c r="B13" s="529"/>
      <c r="C13" s="414">
        <v>2815101.27</v>
      </c>
      <c r="D13" s="414">
        <v>2944306</v>
      </c>
    </row>
  </sheetData>
  <mergeCells count="6">
    <mergeCell ref="A13:B13"/>
    <mergeCell ref="A1:D1"/>
    <mergeCell ref="A2:D2"/>
    <mergeCell ref="A3:D3"/>
    <mergeCell ref="A4:D4"/>
    <mergeCell ref="A5:D5"/>
  </mergeCells>
  <pageMargins left="0.7" right="0.7" top="0.75" bottom="0.75" header="0.3" footer="0.3"/>
  <pageSetup paperSize="9" scale="64" orientation="portrait" horizontalDpi="4294967292"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tint="-0.249977111117893"/>
  </sheetPr>
  <dimension ref="A1:D14"/>
  <sheetViews>
    <sheetView showGridLines="0" zoomScaleNormal="100" zoomScaleSheetLayoutView="112" workbookViewId="0">
      <selection activeCell="A5" sqref="A5:D11"/>
    </sheetView>
  </sheetViews>
  <sheetFormatPr defaultColWidth="9.140625" defaultRowHeight="12.75" x14ac:dyDescent="0.25"/>
  <cols>
    <col min="1" max="1" width="7" style="393" bestFit="1" customWidth="1"/>
    <col min="2" max="2" width="40.85546875" style="393" customWidth="1"/>
    <col min="3" max="3" width="22.28515625" style="401" customWidth="1"/>
    <col min="4" max="4" width="22.140625" style="401" customWidth="1"/>
    <col min="5" max="5" width="19.42578125" style="393" customWidth="1"/>
    <col min="6" max="6" width="1.7109375" style="393" customWidth="1"/>
    <col min="7" max="7" width="20" style="393" customWidth="1"/>
    <col min="8" max="8" width="2" style="393" customWidth="1"/>
    <col min="9" max="16384" width="9.140625" style="393"/>
  </cols>
  <sheetData>
    <row r="1" spans="1:4" ht="13.5" x14ac:dyDescent="0.25">
      <c r="A1" s="528" t="str">
        <f>'Note 24'!A1:D1</f>
        <v>Idah Local Government of Kogi State</v>
      </c>
      <c r="B1" s="528"/>
      <c r="C1" s="528"/>
      <c r="D1" s="528"/>
    </row>
    <row r="2" spans="1:4" ht="13.5" x14ac:dyDescent="0.25">
      <c r="A2" s="528" t="str">
        <f>'Note 24'!A2:D2</f>
        <v>Financial Statements for the Year Ended 31 December, 2021</v>
      </c>
      <c r="B2" s="528"/>
      <c r="C2" s="528"/>
      <c r="D2" s="528"/>
    </row>
    <row r="3" spans="1:4" ht="13.5" x14ac:dyDescent="0.25">
      <c r="A3" s="528" t="s">
        <v>423</v>
      </c>
      <c r="B3" s="528"/>
      <c r="C3" s="528"/>
      <c r="D3" s="528"/>
    </row>
    <row r="4" spans="1:4" ht="13.5" x14ac:dyDescent="0.25">
      <c r="A4" s="528"/>
      <c r="B4" s="528"/>
      <c r="C4" s="528"/>
      <c r="D4" s="528"/>
    </row>
    <row r="5" spans="1:4" ht="13.5" x14ac:dyDescent="0.25">
      <c r="A5" s="532" t="s">
        <v>936</v>
      </c>
      <c r="B5" s="532"/>
      <c r="C5" s="532"/>
      <c r="D5" s="532"/>
    </row>
    <row r="6" spans="1:4" ht="27" x14ac:dyDescent="0.25">
      <c r="A6" s="394" t="s">
        <v>412</v>
      </c>
      <c r="B6" s="394" t="s">
        <v>385</v>
      </c>
      <c r="C6" s="397" t="s">
        <v>809</v>
      </c>
      <c r="D6" s="397" t="s">
        <v>772</v>
      </c>
    </row>
    <row r="7" spans="1:4" x14ac:dyDescent="0.25">
      <c r="A7" s="393">
        <v>1</v>
      </c>
      <c r="B7" s="400" t="s">
        <v>449</v>
      </c>
      <c r="C7" s="410">
        <v>0</v>
      </c>
      <c r="D7" s="401">
        <v>0</v>
      </c>
    </row>
    <row r="8" spans="1:4" x14ac:dyDescent="0.25">
      <c r="A8" s="398">
        <v>2</v>
      </c>
      <c r="B8" s="400" t="s">
        <v>937</v>
      </c>
      <c r="C8" s="406">
        <v>3489245844.3499999</v>
      </c>
      <c r="D8" s="401">
        <v>0</v>
      </c>
    </row>
    <row r="9" spans="1:4" x14ac:dyDescent="0.25">
      <c r="A9" s="398">
        <v>3</v>
      </c>
      <c r="B9" s="400" t="s">
        <v>938</v>
      </c>
      <c r="C9" s="401">
        <v>0</v>
      </c>
      <c r="D9" s="401">
        <v>0</v>
      </c>
    </row>
    <row r="10" spans="1:4" x14ac:dyDescent="0.25">
      <c r="A10" s="398">
        <v>4</v>
      </c>
      <c r="B10" s="400" t="s">
        <v>939</v>
      </c>
      <c r="C10" s="401">
        <f>N4a!E10</f>
        <v>0</v>
      </c>
      <c r="D10" s="401">
        <v>0</v>
      </c>
    </row>
    <row r="11" spans="1:4" ht="13.5" x14ac:dyDescent="0.25">
      <c r="A11" s="532" t="s">
        <v>256</v>
      </c>
      <c r="B11" s="532"/>
      <c r="C11" s="408">
        <f>SUM(C7:C10)</f>
        <v>3489245844.3499999</v>
      </c>
      <c r="D11" s="408">
        <f>SUM(D7:D10)</f>
        <v>0</v>
      </c>
    </row>
    <row r="14" spans="1:4" x14ac:dyDescent="0.25">
      <c r="C14" s="410"/>
    </row>
  </sheetData>
  <mergeCells count="6">
    <mergeCell ref="A11:B11"/>
    <mergeCell ref="A1:D1"/>
    <mergeCell ref="A2:D2"/>
    <mergeCell ref="A3:D3"/>
    <mergeCell ref="A4:D4"/>
    <mergeCell ref="A5:D5"/>
  </mergeCells>
  <pageMargins left="0.7" right="0.7" top="0.75" bottom="0.75" header="0.3" footer="0.3"/>
  <pageSetup paperSize="9" scale="6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F1F9F-9A81-4921-A914-9F3FC8D1DBA4}">
  <sheetPr>
    <tabColor theme="9" tint="-0.249977111117893"/>
  </sheetPr>
  <dimension ref="A1:D13"/>
  <sheetViews>
    <sheetView showGridLines="0" zoomScaleNormal="100" zoomScaleSheetLayoutView="112" workbookViewId="0">
      <selection sqref="A1:D10"/>
    </sheetView>
  </sheetViews>
  <sheetFormatPr defaultColWidth="9.140625" defaultRowHeight="12.75" x14ac:dyDescent="0.25"/>
  <cols>
    <col min="1" max="1" width="7" style="393" bestFit="1" customWidth="1"/>
    <col min="2" max="2" width="40.85546875" style="393" customWidth="1"/>
    <col min="3" max="3" width="22.28515625" style="401" customWidth="1"/>
    <col min="4" max="4" width="22.140625" style="401" customWidth="1"/>
    <col min="5" max="5" width="19.42578125" style="393" customWidth="1"/>
    <col min="6" max="6" width="1.7109375" style="393" customWidth="1"/>
    <col min="7" max="7" width="20" style="393" customWidth="1"/>
    <col min="8" max="8" width="2" style="393" customWidth="1"/>
    <col min="9" max="16384" width="9.140625" style="393"/>
  </cols>
  <sheetData>
    <row r="1" spans="1:4" ht="13.5" x14ac:dyDescent="0.25">
      <c r="A1" s="528" t="str">
        <f>'Note 24'!A1:D1</f>
        <v>Idah Local Government of Kogi State</v>
      </c>
      <c r="B1" s="528"/>
      <c r="C1" s="528"/>
      <c r="D1" s="528"/>
    </row>
    <row r="2" spans="1:4" ht="13.5" x14ac:dyDescent="0.25">
      <c r="A2" s="528" t="str">
        <f>'Note 24'!A2:D2</f>
        <v>Financial Statements for the Year Ended 31 December, 2021</v>
      </c>
      <c r="B2" s="528"/>
      <c r="C2" s="528"/>
      <c r="D2" s="528"/>
    </row>
    <row r="3" spans="1:4" ht="13.5" x14ac:dyDescent="0.25">
      <c r="A3" s="528" t="s">
        <v>423</v>
      </c>
      <c r="B3" s="528"/>
      <c r="C3" s="528"/>
      <c r="D3" s="528"/>
    </row>
    <row r="4" spans="1:4" ht="13.5" x14ac:dyDescent="0.25">
      <c r="A4" s="528"/>
      <c r="B4" s="528"/>
      <c r="C4" s="528"/>
      <c r="D4" s="528"/>
    </row>
    <row r="5" spans="1:4" ht="13.5" x14ac:dyDescent="0.25">
      <c r="A5" s="532" t="s">
        <v>940</v>
      </c>
      <c r="B5" s="532"/>
      <c r="C5" s="532"/>
      <c r="D5" s="532"/>
    </row>
    <row r="6" spans="1:4" ht="27" x14ac:dyDescent="0.25">
      <c r="A6" s="394" t="s">
        <v>412</v>
      </c>
      <c r="B6" s="394" t="s">
        <v>385</v>
      </c>
      <c r="C6" s="397" t="s">
        <v>809</v>
      </c>
      <c r="D6" s="397" t="s">
        <v>772</v>
      </c>
    </row>
    <row r="7" spans="1:4" x14ac:dyDescent="0.25">
      <c r="A7" s="393">
        <v>1</v>
      </c>
      <c r="B7" s="393" t="s">
        <v>737</v>
      </c>
      <c r="C7" s="406">
        <v>3103468719</v>
      </c>
      <c r="D7" s="406">
        <v>3103468719</v>
      </c>
    </row>
    <row r="8" spans="1:4" x14ac:dyDescent="0.25">
      <c r="A8" s="398">
        <v>2</v>
      </c>
      <c r="B8" s="393" t="s">
        <v>746</v>
      </c>
      <c r="C8" s="406">
        <v>385777125.35000002</v>
      </c>
      <c r="D8" s="406">
        <v>0</v>
      </c>
    </row>
    <row r="9" spans="1:4" x14ac:dyDescent="0.25">
      <c r="A9" s="398">
        <v>3</v>
      </c>
      <c r="B9" s="393" t="s">
        <v>824</v>
      </c>
      <c r="C9" s="401">
        <f>N4a!E10</f>
        <v>0</v>
      </c>
      <c r="D9" s="401">
        <v>0</v>
      </c>
    </row>
    <row r="10" spans="1:4" ht="13.5" x14ac:dyDescent="0.25">
      <c r="A10" s="532" t="s">
        <v>256</v>
      </c>
      <c r="B10" s="532"/>
      <c r="C10" s="408">
        <f>SUM(C7:C9)</f>
        <v>3489245844.3499999</v>
      </c>
      <c r="D10" s="408">
        <f>SUM(D7:D9)</f>
        <v>3103468719</v>
      </c>
    </row>
    <row r="13" spans="1:4" x14ac:dyDescent="0.25">
      <c r="C13" s="410"/>
    </row>
  </sheetData>
  <mergeCells count="6">
    <mergeCell ref="A10:B10"/>
    <mergeCell ref="A1:D1"/>
    <mergeCell ref="A2:D2"/>
    <mergeCell ref="A3:D3"/>
    <mergeCell ref="A4:D4"/>
    <mergeCell ref="A5:D5"/>
  </mergeCells>
  <pageMargins left="0.7" right="0.7" top="0.75" bottom="0.75" header="0.3" footer="0.3"/>
  <pageSetup paperSize="9" scale="64"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249977111117893"/>
  </sheetPr>
  <dimension ref="A1:F16"/>
  <sheetViews>
    <sheetView showGridLines="0" zoomScaleNormal="100" zoomScaleSheetLayoutView="166" workbookViewId="0">
      <selection activeCell="A5" sqref="A5:D13"/>
    </sheetView>
  </sheetViews>
  <sheetFormatPr defaultColWidth="9.140625" defaultRowHeight="12.75" x14ac:dyDescent="0.25"/>
  <cols>
    <col min="1" max="1" width="7" style="393" bestFit="1" customWidth="1"/>
    <col min="2" max="2" width="41.42578125" style="393" bestFit="1" customWidth="1"/>
    <col min="3" max="3" width="16.5703125" style="401" customWidth="1"/>
    <col min="4" max="4" width="22.140625" style="401" customWidth="1"/>
    <col min="5" max="5" width="20" style="393" customWidth="1"/>
    <col min="6" max="6" width="23.140625" style="393" customWidth="1"/>
    <col min="7" max="16384" width="9.140625" style="393"/>
  </cols>
  <sheetData>
    <row r="1" spans="1:6" ht="13.5" x14ac:dyDescent="0.25">
      <c r="A1" s="528" t="str">
        <f>'Note 28 b'!A1:G1</f>
        <v>Idah Local Government of Kogi State</v>
      </c>
      <c r="B1" s="528"/>
      <c r="C1" s="528"/>
      <c r="D1" s="528"/>
    </row>
    <row r="2" spans="1:6" ht="13.5" x14ac:dyDescent="0.25">
      <c r="A2" s="528" t="str">
        <f>'Note 28 b'!A2:G2</f>
        <v>Financial Statements for the Year Ended 31 December, 2021</v>
      </c>
      <c r="B2" s="528"/>
      <c r="C2" s="528"/>
      <c r="D2" s="528"/>
    </row>
    <row r="3" spans="1:6" ht="13.5" x14ac:dyDescent="0.25">
      <c r="A3" s="528" t="s">
        <v>423</v>
      </c>
      <c r="B3" s="528"/>
      <c r="C3" s="528"/>
      <c r="D3" s="528"/>
    </row>
    <row r="4" spans="1:6" ht="13.5" x14ac:dyDescent="0.25">
      <c r="A4" s="528"/>
      <c r="B4" s="528"/>
      <c r="C4" s="528"/>
      <c r="D4" s="528"/>
    </row>
    <row r="5" spans="1:6" ht="13.5" x14ac:dyDescent="0.25">
      <c r="A5" s="532" t="s">
        <v>952</v>
      </c>
      <c r="B5" s="532"/>
      <c r="C5" s="532"/>
      <c r="D5" s="532"/>
    </row>
    <row r="6" spans="1:6" ht="13.5" x14ac:dyDescent="0.25">
      <c r="A6" s="394" t="s">
        <v>412</v>
      </c>
      <c r="B6" s="394" t="s">
        <v>385</v>
      </c>
      <c r="C6" s="409" t="s">
        <v>422</v>
      </c>
      <c r="D6" s="409" t="s">
        <v>422</v>
      </c>
    </row>
    <row r="7" spans="1:6" x14ac:dyDescent="0.25">
      <c r="A7" s="398">
        <v>1</v>
      </c>
      <c r="B7" s="393" t="s">
        <v>818</v>
      </c>
      <c r="D7" s="410">
        <v>-363005024</v>
      </c>
    </row>
    <row r="8" spans="1:6" ht="13.5" x14ac:dyDescent="0.25">
      <c r="A8" s="398"/>
      <c r="B8" s="532" t="s">
        <v>460</v>
      </c>
      <c r="C8" s="532"/>
    </row>
    <row r="9" spans="1:6" x14ac:dyDescent="0.25">
      <c r="A9" s="398">
        <v>2</v>
      </c>
      <c r="B9" s="393" t="s">
        <v>461</v>
      </c>
    </row>
    <row r="10" spans="1:6" x14ac:dyDescent="0.25">
      <c r="A10" s="398">
        <v>3</v>
      </c>
      <c r="B10" s="393" t="s">
        <v>462</v>
      </c>
      <c r="C10" s="393">
        <f>SOFPo!C38-D7</f>
        <v>-202651159.25</v>
      </c>
    </row>
    <row r="11" spans="1:6" ht="13.5" x14ac:dyDescent="0.25">
      <c r="A11" s="398"/>
      <c r="B11" s="532" t="s">
        <v>483</v>
      </c>
      <c r="C11" s="532"/>
      <c r="D11" s="393">
        <f>SUM(C9:C10)</f>
        <v>-202651159.25</v>
      </c>
    </row>
    <row r="12" spans="1:6" x14ac:dyDescent="0.25">
      <c r="A12" s="529"/>
      <c r="B12" s="529"/>
      <c r="C12" s="529"/>
      <c r="D12" s="529"/>
      <c r="F12" s="401"/>
    </row>
    <row r="13" spans="1:6" ht="13.5" x14ac:dyDescent="0.25">
      <c r="A13" s="532" t="s">
        <v>819</v>
      </c>
      <c r="B13" s="532"/>
      <c r="C13" s="532"/>
      <c r="D13" s="394">
        <f>D7+D11</f>
        <v>-565656183.25</v>
      </c>
    </row>
    <row r="16" spans="1:6" x14ac:dyDescent="0.25">
      <c r="E16" s="401"/>
    </row>
  </sheetData>
  <mergeCells count="9">
    <mergeCell ref="A13:C13"/>
    <mergeCell ref="B11:C11"/>
    <mergeCell ref="B8:C8"/>
    <mergeCell ref="A1:D1"/>
    <mergeCell ref="A3:D3"/>
    <mergeCell ref="A4:D4"/>
    <mergeCell ref="A5:D5"/>
    <mergeCell ref="A12:D12"/>
    <mergeCell ref="A2:D2"/>
  </mergeCells>
  <pageMargins left="0.7" right="0.7" top="0.75" bottom="0.75" header="0.3" footer="0.3"/>
  <pageSetup paperSize="9" scale="64" orientation="portrait" horizontalDpi="4294967292"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D6F6-7849-44AA-A0CC-1302EC4A1C2D}">
  <sheetPr>
    <tabColor theme="9" tint="-0.249977111117893"/>
  </sheetPr>
  <dimension ref="A1:J31"/>
  <sheetViews>
    <sheetView showGridLines="0" zoomScaleNormal="100" zoomScaleSheetLayoutView="91" workbookViewId="0">
      <selection activeCell="A5" sqref="A5:D13"/>
    </sheetView>
  </sheetViews>
  <sheetFormatPr defaultColWidth="9.140625" defaultRowHeight="12.75" x14ac:dyDescent="0.25"/>
  <cols>
    <col min="1" max="1" width="10.85546875" style="398" bestFit="1" customWidth="1"/>
    <col min="2" max="2" width="34.7109375" style="393" customWidth="1"/>
    <col min="3" max="3" width="19.140625" style="401" bestFit="1" customWidth="1"/>
    <col min="4" max="4" width="23.42578125" style="401" customWidth="1"/>
    <col min="5" max="6" width="9.140625" style="393"/>
    <col min="7" max="7" width="17.85546875" style="393" customWidth="1"/>
    <col min="8" max="16384" width="9.140625" style="393"/>
  </cols>
  <sheetData>
    <row r="1" spans="1:7" ht="13.5" x14ac:dyDescent="0.25">
      <c r="A1" s="528" t="str">
        <f>'N5'!A1</f>
        <v>Idah Local Government of Kogi State</v>
      </c>
      <c r="B1" s="528"/>
      <c r="C1" s="528"/>
      <c r="D1" s="528"/>
    </row>
    <row r="2" spans="1:7" ht="13.5" x14ac:dyDescent="0.25">
      <c r="A2" s="528" t="str">
        <f>'N5'!A2</f>
        <v>Financial Statements for the Year Ended 31 December, 2021</v>
      </c>
      <c r="B2" s="528"/>
      <c r="C2" s="528"/>
      <c r="D2" s="528"/>
    </row>
    <row r="3" spans="1:7" ht="13.5" x14ac:dyDescent="0.25">
      <c r="A3" s="528" t="s">
        <v>423</v>
      </c>
      <c r="B3" s="528"/>
      <c r="C3" s="528"/>
      <c r="D3" s="528"/>
    </row>
    <row r="4" spans="1:7" ht="13.5" x14ac:dyDescent="0.25">
      <c r="A4" s="528"/>
      <c r="B4" s="528"/>
      <c r="C4" s="528"/>
      <c r="D4" s="528"/>
    </row>
    <row r="5" spans="1:7" ht="13.5" x14ac:dyDescent="0.25">
      <c r="A5" s="532" t="s">
        <v>941</v>
      </c>
      <c r="B5" s="532"/>
      <c r="C5" s="532"/>
      <c r="D5" s="532"/>
    </row>
    <row r="6" spans="1:7" s="399" customFormat="1" ht="27" x14ac:dyDescent="0.25">
      <c r="A6" s="404" t="s">
        <v>787</v>
      </c>
      <c r="B6" s="405" t="s">
        <v>385</v>
      </c>
      <c r="C6" s="397" t="s">
        <v>809</v>
      </c>
      <c r="D6" s="397" t="s">
        <v>772</v>
      </c>
    </row>
    <row r="7" spans="1:7" x14ac:dyDescent="0.25">
      <c r="A7" s="400">
        <v>23010124</v>
      </c>
      <c r="B7" s="400" t="s">
        <v>942</v>
      </c>
      <c r="C7" s="406">
        <v>198785066.16</v>
      </c>
      <c r="D7" s="401">
        <v>0</v>
      </c>
    </row>
    <row r="8" spans="1:7" x14ac:dyDescent="0.25">
      <c r="A8" s="400">
        <v>23010127</v>
      </c>
      <c r="B8" s="400" t="s">
        <v>770</v>
      </c>
      <c r="C8" s="406">
        <v>49666670</v>
      </c>
      <c r="D8" s="401">
        <v>0</v>
      </c>
      <c r="G8" s="401"/>
    </row>
    <row r="9" spans="1:7" ht="13.5" customHeight="1" x14ac:dyDescent="0.25">
      <c r="A9" s="400">
        <v>23020123</v>
      </c>
      <c r="B9" s="400" t="s">
        <v>943</v>
      </c>
      <c r="C9" s="406">
        <v>2354453.9700000002</v>
      </c>
      <c r="D9" s="401">
        <v>0</v>
      </c>
      <c r="G9" s="401"/>
    </row>
    <row r="10" spans="1:7" x14ac:dyDescent="0.25">
      <c r="A10" s="400">
        <v>23030113</v>
      </c>
      <c r="B10" s="400" t="s">
        <v>944</v>
      </c>
      <c r="C10" s="406">
        <v>68775779.010000005</v>
      </c>
      <c r="D10" s="401">
        <v>0</v>
      </c>
    </row>
    <row r="11" spans="1:7" ht="25.5" x14ac:dyDescent="0.25">
      <c r="A11" s="400">
        <v>23040104</v>
      </c>
      <c r="B11" s="400" t="s">
        <v>945</v>
      </c>
      <c r="C11" s="406">
        <v>32262523.809999999</v>
      </c>
      <c r="D11" s="401">
        <v>0</v>
      </c>
    </row>
    <row r="12" spans="1:7" x14ac:dyDescent="0.25">
      <c r="A12" s="400">
        <v>23010127</v>
      </c>
      <c r="B12" s="400" t="s">
        <v>946</v>
      </c>
      <c r="C12" s="406">
        <v>166120051.34999999</v>
      </c>
      <c r="D12" s="401">
        <v>0</v>
      </c>
    </row>
    <row r="13" spans="1:7" ht="13.5" x14ac:dyDescent="0.25">
      <c r="A13" s="407"/>
      <c r="B13" s="407" t="s">
        <v>958</v>
      </c>
      <c r="C13" s="408">
        <f>SUM(C7:C12)</f>
        <v>517964544.29999995</v>
      </c>
      <c r="D13" s="408">
        <f>SUM(D7:D12)</f>
        <v>0</v>
      </c>
    </row>
    <row r="14" spans="1:7" ht="13.5" x14ac:dyDescent="0.25">
      <c r="A14" s="396"/>
      <c r="B14" s="396"/>
      <c r="C14" s="395"/>
    </row>
    <row r="21" spans="2:10" s="398" customFormat="1" x14ac:dyDescent="0.25">
      <c r="B21" s="393"/>
      <c r="C21" s="401"/>
      <c r="D21" s="401"/>
      <c r="E21" s="393"/>
      <c r="F21" s="393"/>
      <c r="G21" s="393"/>
      <c r="H21" s="393"/>
      <c r="I21" s="393"/>
      <c r="J21" s="393"/>
    </row>
    <row r="22" spans="2:10" s="398" customFormat="1" x14ac:dyDescent="0.25">
      <c r="B22" s="393"/>
      <c r="C22" s="401"/>
      <c r="D22" s="401"/>
      <c r="E22" s="393"/>
      <c r="F22" s="393"/>
      <c r="G22" s="393"/>
      <c r="H22" s="393"/>
      <c r="I22" s="393"/>
      <c r="J22" s="393"/>
    </row>
    <row r="23" spans="2:10" s="398" customFormat="1" x14ac:dyDescent="0.25">
      <c r="B23" s="393"/>
      <c r="C23" s="401"/>
      <c r="D23" s="401"/>
      <c r="E23" s="393"/>
      <c r="F23" s="393"/>
      <c r="G23" s="393"/>
      <c r="H23" s="393"/>
      <c r="I23" s="393"/>
      <c r="J23" s="393"/>
    </row>
    <row r="24" spans="2:10" s="398" customFormat="1" x14ac:dyDescent="0.25">
      <c r="B24" s="393"/>
      <c r="C24" s="401"/>
      <c r="D24" s="401"/>
      <c r="E24" s="393"/>
      <c r="F24" s="393"/>
      <c r="G24" s="393"/>
      <c r="H24" s="393"/>
      <c r="I24" s="393"/>
      <c r="J24" s="393"/>
    </row>
    <row r="25" spans="2:10" s="398" customFormat="1" x14ac:dyDescent="0.25">
      <c r="B25" s="393"/>
      <c r="C25" s="401"/>
      <c r="D25" s="401"/>
      <c r="E25" s="393"/>
      <c r="F25" s="393"/>
      <c r="G25" s="393"/>
      <c r="H25" s="393"/>
      <c r="I25" s="393"/>
      <c r="J25" s="393"/>
    </row>
    <row r="26" spans="2:10" s="398" customFormat="1" x14ac:dyDescent="0.25">
      <c r="B26" s="393"/>
      <c r="C26" s="401"/>
      <c r="D26" s="401"/>
      <c r="E26" s="393"/>
      <c r="F26" s="393"/>
      <c r="G26" s="393"/>
      <c r="H26" s="393"/>
      <c r="I26" s="393"/>
      <c r="J26" s="393"/>
    </row>
    <row r="27" spans="2:10" s="398" customFormat="1" x14ac:dyDescent="0.25">
      <c r="B27" s="393"/>
      <c r="C27" s="401"/>
      <c r="D27" s="401"/>
      <c r="E27" s="393"/>
      <c r="F27" s="393"/>
      <c r="G27" s="393"/>
      <c r="H27" s="393"/>
      <c r="I27" s="393"/>
      <c r="J27" s="393"/>
    </row>
    <row r="28" spans="2:10" s="398" customFormat="1" x14ac:dyDescent="0.25">
      <c r="B28" s="393"/>
      <c r="C28" s="401"/>
      <c r="D28" s="401"/>
      <c r="E28" s="393"/>
      <c r="F28" s="393"/>
      <c r="G28" s="393"/>
      <c r="H28" s="393"/>
      <c r="I28" s="393"/>
      <c r="J28" s="393"/>
    </row>
    <row r="29" spans="2:10" s="398" customFormat="1" x14ac:dyDescent="0.25">
      <c r="B29" s="393"/>
      <c r="C29" s="401"/>
      <c r="D29" s="401"/>
      <c r="E29" s="393"/>
      <c r="F29" s="393"/>
      <c r="G29" s="393"/>
      <c r="H29" s="393"/>
      <c r="I29" s="393"/>
      <c r="J29" s="393"/>
    </row>
    <row r="31" spans="2:10" s="398" customFormat="1" x14ac:dyDescent="0.25">
      <c r="B31" s="393"/>
      <c r="C31" s="401"/>
      <c r="D31" s="401"/>
      <c r="E31" s="393"/>
      <c r="F31" s="393"/>
      <c r="G31" s="393"/>
      <c r="H31" s="393"/>
      <c r="I31" s="393"/>
      <c r="J31" s="393"/>
    </row>
  </sheetData>
  <mergeCells count="5">
    <mergeCell ref="A1:D1"/>
    <mergeCell ref="A2:D2"/>
    <mergeCell ref="A3:D3"/>
    <mergeCell ref="A4:D4"/>
    <mergeCell ref="A5:D5"/>
  </mergeCells>
  <pageMargins left="0.7" right="0.7" top="0.75" bottom="0.75" header="0.3" footer="0.3"/>
  <pageSetup paperSize="9" scale="64" orientation="portrait" r:id="rId1"/>
  <rowBreaks count="1" manualBreakCount="1">
    <brk id="14" max="5"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E89B1-6F3F-42E5-86ED-4EC740773647}">
  <dimension ref="A1"/>
  <sheetViews>
    <sheetView workbookViewId="0"/>
  </sheetViews>
  <sheetFormatPr defaultRowHeight="15" x14ac:dyDescent="0.25"/>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B722D-7A0D-4200-AB96-5B8116F02D02}">
  <dimension ref="A1"/>
  <sheetViews>
    <sheetView workbookViewId="0"/>
  </sheetViews>
  <sheetFormatPr defaultRowHeight="15" x14ac:dyDescent="0.25"/>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B868C-79E1-4608-AD6B-6BDF040EBF0E}">
  <dimension ref="A1"/>
  <sheetViews>
    <sheetView workbookViewId="0"/>
  </sheetViews>
  <sheetFormatPr defaultRowHeight="15" x14ac:dyDescent="0.25"/>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249977111117893"/>
  </sheetPr>
  <dimension ref="A1:K11"/>
  <sheetViews>
    <sheetView zoomScaleNormal="100" zoomScaleSheetLayoutView="130" workbookViewId="0">
      <selection activeCell="A11" sqref="A11:K11"/>
    </sheetView>
  </sheetViews>
  <sheetFormatPr defaultColWidth="9.140625" defaultRowHeight="15" x14ac:dyDescent="0.25"/>
  <cols>
    <col min="1" max="1" width="5" style="30" customWidth="1"/>
    <col min="2" max="2" width="19.28515625" style="30" customWidth="1"/>
    <col min="3" max="3" width="23.42578125" style="30" customWidth="1"/>
    <col min="4" max="4" width="18.5703125" style="30" customWidth="1"/>
    <col min="5" max="6" width="18.140625" style="30" customWidth="1"/>
    <col min="7" max="7" width="16.42578125" style="30" customWidth="1"/>
    <col min="8" max="8" width="20.42578125" style="30" customWidth="1"/>
    <col min="9" max="10" width="18.140625" style="30" customWidth="1"/>
    <col min="11" max="11" width="17.7109375" style="30" customWidth="1"/>
    <col min="12" max="16384" width="9.140625" style="30"/>
  </cols>
  <sheetData>
    <row r="1" spans="1:11" ht="19.5" thickBot="1" x14ac:dyDescent="0.35">
      <c r="A1" s="671" t="str">
        <f>'N9'!A1:D1</f>
        <v>Idah Local Government of Kogi State</v>
      </c>
      <c r="B1" s="672"/>
      <c r="C1" s="672"/>
      <c r="D1" s="672"/>
      <c r="E1" s="672"/>
      <c r="F1" s="672"/>
      <c r="G1" s="672"/>
      <c r="H1" s="672"/>
      <c r="I1" s="672"/>
      <c r="J1" s="672"/>
      <c r="K1" s="673"/>
    </row>
    <row r="2" spans="1:11" ht="19.5" thickBot="1" x14ac:dyDescent="0.35">
      <c r="A2" s="671" t="str">
        <f>'N9'!A2:D2</f>
        <v>Financial Statements for the Year Ended 31 December, 2021</v>
      </c>
      <c r="B2" s="672"/>
      <c r="C2" s="672"/>
      <c r="D2" s="672"/>
      <c r="E2" s="672"/>
      <c r="F2" s="672"/>
      <c r="G2" s="672"/>
      <c r="H2" s="672"/>
      <c r="I2" s="672"/>
      <c r="J2" s="672"/>
      <c r="K2" s="673"/>
    </row>
    <row r="3" spans="1:11" ht="19.5" thickBot="1" x14ac:dyDescent="0.35">
      <c r="A3" s="674" t="s">
        <v>423</v>
      </c>
      <c r="B3" s="675"/>
      <c r="C3" s="675"/>
      <c r="D3" s="675"/>
      <c r="E3" s="675"/>
      <c r="F3" s="675"/>
      <c r="G3" s="675"/>
      <c r="H3" s="675"/>
      <c r="I3" s="675"/>
      <c r="J3" s="675"/>
      <c r="K3" s="676"/>
    </row>
    <row r="4" spans="1:11" ht="19.5" thickBot="1" x14ac:dyDescent="0.35">
      <c r="A4" s="677" t="s">
        <v>496</v>
      </c>
      <c r="B4" s="678"/>
      <c r="C4" s="678"/>
      <c r="D4" s="678"/>
      <c r="E4" s="678"/>
      <c r="F4" s="678"/>
      <c r="G4" s="678"/>
      <c r="H4" s="678"/>
      <c r="I4" s="678"/>
      <c r="J4" s="678"/>
      <c r="K4" s="679"/>
    </row>
    <row r="5" spans="1:11" s="51" customFormat="1" ht="32.25" thickBot="1" x14ac:dyDescent="0.3">
      <c r="A5" s="142" t="s">
        <v>412</v>
      </c>
      <c r="B5" s="143" t="s">
        <v>447</v>
      </c>
      <c r="C5" s="143" t="s">
        <v>446</v>
      </c>
      <c r="D5" s="144" t="s">
        <v>445</v>
      </c>
      <c r="E5" s="144" t="s">
        <v>448</v>
      </c>
      <c r="F5" s="145" t="s">
        <v>444</v>
      </c>
      <c r="G5" s="145" t="s">
        <v>443</v>
      </c>
      <c r="H5" s="144" t="s">
        <v>442</v>
      </c>
      <c r="I5" s="144" t="s">
        <v>441</v>
      </c>
      <c r="J5" s="145" t="s">
        <v>440</v>
      </c>
      <c r="K5" s="146" t="s">
        <v>264</v>
      </c>
    </row>
    <row r="6" spans="1:11" ht="18.75" customHeight="1" x14ac:dyDescent="0.25">
      <c r="A6" s="52">
        <v>1</v>
      </c>
      <c r="B6" s="250" t="s">
        <v>750</v>
      </c>
      <c r="C6" s="250" t="s">
        <v>752</v>
      </c>
      <c r="D6" s="62"/>
      <c r="E6" s="53"/>
      <c r="F6" s="54"/>
      <c r="G6" s="55"/>
      <c r="H6" s="53"/>
      <c r="I6" s="245">
        <v>199095204.72</v>
      </c>
      <c r="J6" s="245"/>
      <c r="K6" s="246">
        <f>I6-J6</f>
        <v>199095204.72</v>
      </c>
    </row>
    <row r="7" spans="1:11" ht="15.75" thickBot="1" x14ac:dyDescent="0.3">
      <c r="A7" s="56"/>
      <c r="B7" s="57"/>
      <c r="C7" s="57"/>
      <c r="D7" s="63"/>
      <c r="E7" s="58"/>
      <c r="F7" s="59"/>
      <c r="G7" s="60"/>
      <c r="H7" s="58"/>
      <c r="I7" s="58"/>
      <c r="J7" s="58"/>
      <c r="K7" s="61">
        <f t="shared" ref="K7" si="0">I7-J7</f>
        <v>0</v>
      </c>
    </row>
    <row r="8" spans="1:11" ht="15.75" thickBot="1" x14ac:dyDescent="0.3">
      <c r="A8" s="680"/>
      <c r="B8" s="681"/>
      <c r="C8" s="681"/>
      <c r="D8" s="681"/>
      <c r="E8" s="681"/>
      <c r="F8" s="681"/>
      <c r="G8" s="681"/>
      <c r="H8" s="681"/>
      <c r="I8" s="681"/>
      <c r="J8" s="681"/>
      <c r="K8" s="682"/>
    </row>
    <row r="9" spans="1:11" ht="16.5" thickBot="1" x14ac:dyDescent="0.3">
      <c r="A9" s="683" t="s">
        <v>1</v>
      </c>
      <c r="B9" s="684"/>
      <c r="C9" s="684"/>
      <c r="D9" s="684"/>
      <c r="E9" s="684"/>
      <c r="F9" s="684"/>
      <c r="G9" s="684"/>
      <c r="H9" s="685"/>
      <c r="I9" s="247">
        <f>SUM(I6:I7)</f>
        <v>199095204.72</v>
      </c>
      <c r="J9" s="248">
        <f>SUM(J6:J7)</f>
        <v>0</v>
      </c>
      <c r="K9" s="249">
        <f>SUM(K6:K7)</f>
        <v>199095204.72</v>
      </c>
    </row>
    <row r="10" spans="1:11" ht="15.75" thickBot="1" x14ac:dyDescent="0.3">
      <c r="A10" s="664"/>
      <c r="B10" s="665"/>
      <c r="C10" s="665"/>
      <c r="D10" s="665"/>
      <c r="E10" s="665"/>
      <c r="F10" s="665"/>
      <c r="G10" s="665"/>
      <c r="H10" s="665"/>
      <c r="I10" s="666"/>
      <c r="J10" s="666"/>
      <c r="K10" s="667"/>
    </row>
    <row r="11" spans="1:11" ht="21" customHeight="1" thickBot="1" x14ac:dyDescent="0.3">
      <c r="A11" s="668"/>
      <c r="B11" s="669"/>
      <c r="C11" s="669"/>
      <c r="D11" s="669"/>
      <c r="E11" s="669"/>
      <c r="F11" s="669"/>
      <c r="G11" s="669"/>
      <c r="H11" s="669"/>
      <c r="I11" s="669"/>
      <c r="J11" s="669"/>
      <c r="K11" s="670"/>
    </row>
  </sheetData>
  <mergeCells count="8">
    <mergeCell ref="A10:K10"/>
    <mergeCell ref="A11:K11"/>
    <mergeCell ref="A1:K1"/>
    <mergeCell ref="A2:K2"/>
    <mergeCell ref="A3:K3"/>
    <mergeCell ref="A4:K4"/>
    <mergeCell ref="A8:K8"/>
    <mergeCell ref="A9:H9"/>
  </mergeCells>
  <pageMargins left="0.2" right="0.2" top="0.75" bottom="0.75" header="0.3" footer="0.3"/>
  <pageSetup scale="51"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249977111117893"/>
  </sheetPr>
  <dimension ref="A1:D11"/>
  <sheetViews>
    <sheetView zoomScaleNormal="100" zoomScaleSheetLayoutView="130" workbookViewId="0">
      <selection activeCell="A11" sqref="A11:D11"/>
    </sheetView>
  </sheetViews>
  <sheetFormatPr defaultColWidth="9.140625" defaultRowHeight="15" x14ac:dyDescent="0.25"/>
  <cols>
    <col min="1" max="1" width="5" style="30" customWidth="1"/>
    <col min="2" max="2" width="46.42578125" style="30" customWidth="1"/>
    <col min="3" max="3" width="33.5703125" style="30" customWidth="1"/>
    <col min="4" max="4" width="37" style="30" customWidth="1"/>
    <col min="5" max="16384" width="9.140625" style="30"/>
  </cols>
  <sheetData>
    <row r="1" spans="1:4" ht="19.5" thickBot="1" x14ac:dyDescent="0.35">
      <c r="A1" s="671" t="str">
        <f>Note20!A1</f>
        <v>Idah Local Government of Kogi State</v>
      </c>
      <c r="B1" s="672"/>
      <c r="C1" s="672"/>
      <c r="D1" s="672"/>
    </row>
    <row r="2" spans="1:4" ht="19.5" thickBot="1" x14ac:dyDescent="0.35">
      <c r="A2" s="671" t="str">
        <f>Note20!A2</f>
        <v>Financial Statements for the Year Ended 31 December, 2021</v>
      </c>
      <c r="B2" s="672"/>
      <c r="C2" s="672"/>
      <c r="D2" s="672"/>
    </row>
    <row r="3" spans="1:4" ht="19.5" thickBot="1" x14ac:dyDescent="0.35">
      <c r="A3" s="674" t="s">
        <v>423</v>
      </c>
      <c r="B3" s="675"/>
      <c r="C3" s="675"/>
      <c r="D3" s="675"/>
    </row>
    <row r="4" spans="1:4" ht="19.5" thickBot="1" x14ac:dyDescent="0.35">
      <c r="A4" s="677" t="s">
        <v>732</v>
      </c>
      <c r="B4" s="678"/>
      <c r="C4" s="678"/>
      <c r="D4" s="678"/>
    </row>
    <row r="5" spans="1:4" s="51" customFormat="1" ht="32.25" thickBot="1" x14ac:dyDescent="0.3">
      <c r="A5" s="142" t="s">
        <v>412</v>
      </c>
      <c r="B5" s="143" t="s">
        <v>385</v>
      </c>
      <c r="C5" s="143" t="str">
        <f>'Note 21'!C6</f>
        <v>Year Ended 31st 
December 2021</v>
      </c>
      <c r="D5" s="145" t="str">
        <f>'Note 21'!D6</f>
        <v>Year Ended 31st 
December 2020</v>
      </c>
    </row>
    <row r="6" spans="1:4" x14ac:dyDescent="0.25">
      <c r="A6" s="52">
        <v>1</v>
      </c>
      <c r="B6" s="239" t="s">
        <v>730</v>
      </c>
      <c r="C6" s="242">
        <v>0</v>
      </c>
      <c r="D6" s="53"/>
    </row>
    <row r="7" spans="1:4" ht="15.75" thickBot="1" x14ac:dyDescent="0.3">
      <c r="A7" s="56">
        <v>2</v>
      </c>
      <c r="B7" s="240" t="s">
        <v>731</v>
      </c>
      <c r="C7" s="243">
        <v>0</v>
      </c>
      <c r="D7" s="58"/>
    </row>
    <row r="8" spans="1:4" ht="15.75" thickBot="1" x14ac:dyDescent="0.3">
      <c r="A8" s="680"/>
      <c r="B8" s="681"/>
      <c r="C8" s="686"/>
      <c r="D8" s="681"/>
    </row>
    <row r="9" spans="1:4" ht="16.5" thickBot="1" x14ac:dyDescent="0.3">
      <c r="A9" s="237" t="s">
        <v>1</v>
      </c>
      <c r="B9" s="238"/>
      <c r="C9" s="241">
        <f>SUM(C6:C7)</f>
        <v>0</v>
      </c>
      <c r="D9" s="241">
        <f>SUM(D6:D7)</f>
        <v>0</v>
      </c>
    </row>
    <row r="10" spans="1:4" ht="15.75" thickBot="1" x14ac:dyDescent="0.3">
      <c r="A10" s="664"/>
      <c r="B10" s="665"/>
      <c r="C10" s="666"/>
      <c r="D10" s="666"/>
    </row>
    <row r="11" spans="1:4" ht="21" customHeight="1" thickBot="1" x14ac:dyDescent="0.3">
      <c r="A11" s="668"/>
      <c r="B11" s="669"/>
      <c r="C11" s="669"/>
      <c r="D11" s="669"/>
    </row>
  </sheetData>
  <mergeCells count="7">
    <mergeCell ref="A10:D10"/>
    <mergeCell ref="A11:D11"/>
    <mergeCell ref="A1:D1"/>
    <mergeCell ref="A2:D2"/>
    <mergeCell ref="A3:D3"/>
    <mergeCell ref="A4:D4"/>
    <mergeCell ref="A8:D8"/>
  </mergeCells>
  <pageMargins left="0.2" right="0.2" top="0.75" bottom="0.75" header="0.3" footer="0.3"/>
  <pageSetup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G35"/>
  <sheetViews>
    <sheetView showGridLines="0" topLeftCell="A15" zoomScaleNormal="100" zoomScaleSheetLayoutView="100" workbookViewId="0">
      <selection sqref="A1:F34"/>
    </sheetView>
  </sheetViews>
  <sheetFormatPr defaultColWidth="19.42578125" defaultRowHeight="12.75" x14ac:dyDescent="0.25"/>
  <cols>
    <col min="1" max="1" width="3.28515625" style="393" customWidth="1"/>
    <col min="2" max="2" width="3.7109375" style="393" customWidth="1"/>
    <col min="3" max="3" width="42.7109375" style="393" customWidth="1"/>
    <col min="4" max="4" width="7.85546875" style="399" customWidth="1"/>
    <col min="5" max="5" width="20.85546875" style="432" bestFit="1" customWidth="1"/>
    <col min="6" max="6" width="22.5703125" style="432" customWidth="1"/>
    <col min="7" max="16384" width="19.42578125" style="393"/>
  </cols>
  <sheetData>
    <row r="1" spans="1:6" ht="13.5" x14ac:dyDescent="0.25">
      <c r="A1" s="528" t="s">
        <v>826</v>
      </c>
      <c r="B1" s="528"/>
      <c r="C1" s="528"/>
      <c r="D1" s="528"/>
      <c r="E1" s="528"/>
      <c r="F1" s="528"/>
    </row>
    <row r="2" spans="1:6" ht="13.5" x14ac:dyDescent="0.25">
      <c r="A2" s="528" t="s">
        <v>810</v>
      </c>
      <c r="B2" s="528"/>
      <c r="C2" s="528"/>
      <c r="D2" s="528"/>
      <c r="E2" s="528"/>
      <c r="F2" s="528"/>
    </row>
    <row r="3" spans="1:6" ht="13.5" x14ac:dyDescent="0.25">
      <c r="A3" s="528" t="s">
        <v>416</v>
      </c>
      <c r="B3" s="528"/>
      <c r="C3" s="528"/>
      <c r="D3" s="528"/>
      <c r="E3" s="528"/>
      <c r="F3" s="528"/>
    </row>
    <row r="4" spans="1:6" x14ac:dyDescent="0.25">
      <c r="A4" s="529"/>
      <c r="B4" s="529"/>
      <c r="C4" s="529"/>
      <c r="D4" s="529"/>
      <c r="E4" s="529"/>
      <c r="F4" s="529"/>
    </row>
    <row r="5" spans="1:6" ht="27" x14ac:dyDescent="0.25">
      <c r="A5" s="529"/>
      <c r="B5" s="529"/>
      <c r="C5" s="529"/>
      <c r="D5" s="444" t="s">
        <v>324</v>
      </c>
      <c r="E5" s="453" t="s">
        <v>809</v>
      </c>
      <c r="F5" s="453" t="s">
        <v>772</v>
      </c>
    </row>
    <row r="6" spans="1:6" ht="13.5" x14ac:dyDescent="0.25">
      <c r="A6" s="532" t="s">
        <v>359</v>
      </c>
      <c r="B6" s="532"/>
      <c r="C6" s="532"/>
      <c r="D6" s="444"/>
      <c r="E6" s="533"/>
      <c r="F6" s="533"/>
    </row>
    <row r="7" spans="1:6" x14ac:dyDescent="0.25">
      <c r="A7" s="529"/>
      <c r="B7" s="530" t="s">
        <v>0</v>
      </c>
      <c r="C7" s="530"/>
      <c r="D7" s="399">
        <v>1</v>
      </c>
      <c r="E7" s="427">
        <v>1145347103</v>
      </c>
      <c r="F7" s="427">
        <v>1254289715</v>
      </c>
    </row>
    <row r="8" spans="1:6" x14ac:dyDescent="0.25">
      <c r="A8" s="529"/>
      <c r="B8" s="530" t="s">
        <v>2</v>
      </c>
      <c r="C8" s="530"/>
      <c r="D8" s="399">
        <v>2</v>
      </c>
      <c r="E8" s="427">
        <v>558405319</v>
      </c>
      <c r="F8" s="427">
        <v>401070126</v>
      </c>
    </row>
    <row r="9" spans="1:6" x14ac:dyDescent="0.25">
      <c r="A9" s="529"/>
      <c r="B9" s="530" t="s">
        <v>3</v>
      </c>
      <c r="C9" s="530"/>
      <c r="D9" s="399">
        <v>3</v>
      </c>
      <c r="E9" s="427">
        <v>15861415.25</v>
      </c>
      <c r="F9" s="427">
        <v>9875296</v>
      </c>
    </row>
    <row r="10" spans="1:6" x14ac:dyDescent="0.25">
      <c r="A10" s="529"/>
      <c r="B10" s="530" t="s">
        <v>4</v>
      </c>
      <c r="C10" s="530"/>
      <c r="E10" s="427"/>
      <c r="F10" s="427">
        <v>15331980</v>
      </c>
    </row>
    <row r="11" spans="1:6" x14ac:dyDescent="0.25">
      <c r="A11" s="529"/>
      <c r="B11" s="530" t="s">
        <v>212</v>
      </c>
      <c r="C11" s="530"/>
      <c r="E11" s="432">
        <f>Note13!C12</f>
        <v>0</v>
      </c>
      <c r="F11" s="432">
        <v>0</v>
      </c>
    </row>
    <row r="12" spans="1:6" x14ac:dyDescent="0.25">
      <c r="A12" s="529"/>
      <c r="B12" s="530" t="s">
        <v>211</v>
      </c>
      <c r="C12" s="530"/>
      <c r="E12" s="432">
        <v>0</v>
      </c>
      <c r="F12" s="432">
        <v>0</v>
      </c>
    </row>
    <row r="13" spans="1:6" ht="13.5" x14ac:dyDescent="0.25">
      <c r="A13" s="394" t="s">
        <v>407</v>
      </c>
      <c r="E13" s="416">
        <f>SUM(E7:E12)</f>
        <v>1719613837.25</v>
      </c>
      <c r="F13" s="416">
        <f>SUM(F7:F12)</f>
        <v>1680567117</v>
      </c>
    </row>
    <row r="14" spans="1:6" x14ac:dyDescent="0.25">
      <c r="A14" s="529"/>
      <c r="B14" s="529"/>
      <c r="C14" s="529"/>
      <c r="D14" s="529"/>
    </row>
    <row r="15" spans="1:6" ht="13.5" x14ac:dyDescent="0.25">
      <c r="A15" s="532" t="s">
        <v>396</v>
      </c>
      <c r="B15" s="532"/>
      <c r="C15" s="532"/>
      <c r="D15" s="444"/>
    </row>
    <row r="16" spans="1:6" x14ac:dyDescent="0.25">
      <c r="A16" s="529"/>
      <c r="B16" s="530" t="s">
        <v>213</v>
      </c>
      <c r="C16" s="530"/>
      <c r="D16" s="421">
        <v>4</v>
      </c>
      <c r="E16" s="427">
        <v>676720807</v>
      </c>
      <c r="F16" s="427">
        <v>498345044</v>
      </c>
    </row>
    <row r="17" spans="1:7" x14ac:dyDescent="0.25">
      <c r="A17" s="529"/>
      <c r="B17" s="530" t="s">
        <v>215</v>
      </c>
      <c r="C17" s="530"/>
      <c r="D17" s="421">
        <v>5</v>
      </c>
      <c r="E17" s="427">
        <v>262703445</v>
      </c>
      <c r="F17" s="427">
        <v>149544199</v>
      </c>
    </row>
    <row r="18" spans="1:7" x14ac:dyDescent="0.25">
      <c r="A18" s="529"/>
      <c r="B18" s="530" t="s">
        <v>269</v>
      </c>
      <c r="C18" s="530"/>
      <c r="D18" s="421">
        <v>6</v>
      </c>
      <c r="E18" s="427">
        <v>778163510</v>
      </c>
      <c r="F18" s="427">
        <v>641213253</v>
      </c>
    </row>
    <row r="19" spans="1:7" ht="14.25" customHeight="1" x14ac:dyDescent="0.25">
      <c r="A19" s="529"/>
      <c r="B19" s="530" t="s">
        <v>268</v>
      </c>
      <c r="C19" s="530"/>
      <c r="D19" s="421">
        <v>7</v>
      </c>
      <c r="E19" s="427">
        <v>102295141</v>
      </c>
      <c r="F19" s="427">
        <v>187924411</v>
      </c>
    </row>
    <row r="20" spans="1:7" ht="15" customHeight="1" x14ac:dyDescent="0.25">
      <c r="A20" s="529"/>
      <c r="B20" s="530" t="s">
        <v>409</v>
      </c>
      <c r="C20" s="530"/>
      <c r="D20" s="421"/>
      <c r="E20" s="427"/>
      <c r="F20" s="427"/>
    </row>
    <row r="21" spans="1:7" ht="13.5" x14ac:dyDescent="0.25">
      <c r="A21" s="532" t="s">
        <v>408</v>
      </c>
      <c r="B21" s="532"/>
      <c r="C21" s="532"/>
      <c r="E21" s="416">
        <f>SUM(E16:E20)</f>
        <v>1819882903</v>
      </c>
      <c r="F21" s="416">
        <f>SUM(F16:F20)</f>
        <v>1477026907</v>
      </c>
    </row>
    <row r="22" spans="1:7" ht="13.5" x14ac:dyDescent="0.25">
      <c r="A22" s="532"/>
      <c r="B22" s="532"/>
      <c r="C22" s="532"/>
      <c r="D22" s="532"/>
    </row>
    <row r="23" spans="1:7" ht="32.25" customHeight="1" x14ac:dyDescent="0.25">
      <c r="A23" s="531" t="s">
        <v>360</v>
      </c>
      <c r="B23" s="531"/>
      <c r="C23" s="531"/>
      <c r="E23" s="416">
        <f>E13-E21</f>
        <v>-100269065.75</v>
      </c>
      <c r="F23" s="416">
        <f>F13-F21</f>
        <v>203540210</v>
      </c>
    </row>
    <row r="24" spans="1:7" ht="13.5" x14ac:dyDescent="0.25">
      <c r="A24" s="407"/>
      <c r="B24" s="530" t="s">
        <v>266</v>
      </c>
      <c r="C24" s="530"/>
      <c r="D24" s="399">
        <v>8</v>
      </c>
      <c r="E24" s="427">
        <v>1319353</v>
      </c>
      <c r="F24" s="427">
        <v>25482845</v>
      </c>
    </row>
    <row r="25" spans="1:7" ht="13.5" x14ac:dyDescent="0.25">
      <c r="A25" s="532" t="s">
        <v>361</v>
      </c>
      <c r="B25" s="532"/>
      <c r="C25" s="532"/>
      <c r="E25" s="432">
        <f>E23-E24</f>
        <v>-101588418.75</v>
      </c>
      <c r="F25" s="432">
        <f>F23-F24</f>
        <v>178057365</v>
      </c>
    </row>
    <row r="26" spans="1:7" ht="13.5" x14ac:dyDescent="0.25">
      <c r="A26" s="532" t="s">
        <v>362</v>
      </c>
      <c r="B26" s="532"/>
      <c r="C26" s="532"/>
      <c r="E26" s="432">
        <f>E25</f>
        <v>-101588418.75</v>
      </c>
      <c r="F26" s="432">
        <f>F25</f>
        <v>178057365</v>
      </c>
    </row>
    <row r="27" spans="1:7" ht="13.5" x14ac:dyDescent="0.25">
      <c r="A27" s="534" t="s">
        <v>363</v>
      </c>
      <c r="B27" s="534"/>
      <c r="C27" s="534"/>
      <c r="D27" s="488"/>
      <c r="E27" s="489">
        <f>E26</f>
        <v>-101588418.75</v>
      </c>
      <c r="F27" s="489">
        <f>F26</f>
        <v>178057365</v>
      </c>
    </row>
    <row r="28" spans="1:7" x14ac:dyDescent="0.25">
      <c r="A28" s="475"/>
      <c r="B28" s="476"/>
      <c r="C28" s="476"/>
      <c r="D28" s="491"/>
      <c r="E28" s="492"/>
      <c r="F28" s="493"/>
      <c r="G28" s="454"/>
    </row>
    <row r="29" spans="1:7" x14ac:dyDescent="0.25">
      <c r="A29" s="467"/>
      <c r="B29" s="464"/>
      <c r="C29" s="464"/>
      <c r="D29" s="462"/>
      <c r="E29" s="463"/>
      <c r="F29" s="465"/>
      <c r="G29" s="454"/>
    </row>
    <row r="30" spans="1:7" ht="33" customHeight="1" x14ac:dyDescent="0.25">
      <c r="A30" s="467"/>
      <c r="B30" s="464"/>
      <c r="C30" s="464"/>
      <c r="D30" s="462"/>
      <c r="E30" s="463"/>
      <c r="F30" s="465"/>
      <c r="G30" s="454"/>
    </row>
    <row r="31" spans="1:7" ht="13.5" x14ac:dyDescent="0.25">
      <c r="A31" s="522" t="s">
        <v>959</v>
      </c>
      <c r="B31" s="523"/>
      <c r="C31" s="523"/>
      <c r="D31" s="462"/>
      <c r="E31" s="463"/>
      <c r="F31" s="465"/>
      <c r="G31" s="454"/>
    </row>
    <row r="32" spans="1:7" ht="13.5" x14ac:dyDescent="0.25">
      <c r="A32" s="494" t="s">
        <v>755</v>
      </c>
      <c r="B32" s="490"/>
      <c r="C32" s="490"/>
      <c r="D32" s="462"/>
      <c r="E32" s="463"/>
      <c r="F32" s="465"/>
      <c r="G32" s="454"/>
    </row>
    <row r="33" spans="1:7" x14ac:dyDescent="0.25">
      <c r="A33" s="524" t="s">
        <v>827</v>
      </c>
      <c r="B33" s="525"/>
      <c r="C33" s="525"/>
      <c r="D33" s="462"/>
      <c r="E33" s="463"/>
      <c r="F33" s="465"/>
      <c r="G33" s="454"/>
    </row>
    <row r="34" spans="1:7" x14ac:dyDescent="0.25">
      <c r="A34" s="526" t="s">
        <v>484</v>
      </c>
      <c r="B34" s="527"/>
      <c r="C34" s="527"/>
      <c r="D34" s="469"/>
      <c r="E34" s="470"/>
      <c r="F34" s="471"/>
      <c r="G34" s="454"/>
    </row>
    <row r="35" spans="1:7" x14ac:dyDescent="0.25">
      <c r="A35" s="459"/>
      <c r="B35" s="459"/>
      <c r="C35" s="459"/>
      <c r="D35" s="460"/>
      <c r="E35" s="461"/>
      <c r="F35" s="461"/>
    </row>
  </sheetData>
  <mergeCells count="32">
    <mergeCell ref="A26:C26"/>
    <mergeCell ref="A27:C27"/>
    <mergeCell ref="B20:C20"/>
    <mergeCell ref="A21:C21"/>
    <mergeCell ref="A15:C15"/>
    <mergeCell ref="B8:C8"/>
    <mergeCell ref="B9:C9"/>
    <mergeCell ref="B10:C10"/>
    <mergeCell ref="B11:C11"/>
    <mergeCell ref="A14:D14"/>
    <mergeCell ref="A1:F1"/>
    <mergeCell ref="A3:F3"/>
    <mergeCell ref="A4:F4"/>
    <mergeCell ref="A6:C6"/>
    <mergeCell ref="A5:C5"/>
    <mergeCell ref="E6:F6"/>
    <mergeCell ref="A31:C31"/>
    <mergeCell ref="A33:C33"/>
    <mergeCell ref="A34:C34"/>
    <mergeCell ref="A2:F2"/>
    <mergeCell ref="A7:A12"/>
    <mergeCell ref="B7:C7"/>
    <mergeCell ref="B12:C12"/>
    <mergeCell ref="A23:C23"/>
    <mergeCell ref="A25:C25"/>
    <mergeCell ref="A16:A20"/>
    <mergeCell ref="A22:D22"/>
    <mergeCell ref="B16:C16"/>
    <mergeCell ref="B17:C17"/>
    <mergeCell ref="B18:C18"/>
    <mergeCell ref="B19:C19"/>
    <mergeCell ref="B24:C24"/>
  </mergeCells>
  <pageMargins left="0.7" right="0.7" top="0.75" bottom="0.75" header="0.3" footer="0.3"/>
  <pageSetup paperSize="9" scale="64" orientation="portrait" horizontalDpi="4294967292"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1:D11"/>
  <sheetViews>
    <sheetView zoomScaleNormal="100" zoomScaleSheetLayoutView="160" workbookViewId="0">
      <selection activeCell="A11" sqref="A11:D11"/>
    </sheetView>
  </sheetViews>
  <sheetFormatPr defaultColWidth="9.140625" defaultRowHeight="15.75" x14ac:dyDescent="0.25"/>
  <cols>
    <col min="1" max="1" width="5.28515625" style="3" customWidth="1"/>
    <col min="2" max="2" width="31.5703125" style="3" customWidth="1"/>
    <col min="3" max="3" width="32.140625" style="3" customWidth="1"/>
    <col min="4" max="4" width="32.5703125" style="3" customWidth="1"/>
    <col min="5" max="16384" width="9.140625" style="3"/>
  </cols>
  <sheetData>
    <row r="1" spans="1:4" ht="19.5" thickBot="1" x14ac:dyDescent="0.35">
      <c r="A1" s="688" t="str">
        <f>Note20!A1</f>
        <v>Idah Local Government of Kogi State</v>
      </c>
      <c r="B1" s="689"/>
      <c r="C1" s="689"/>
      <c r="D1" s="690"/>
    </row>
    <row r="2" spans="1:4" ht="19.5" thickBot="1" x14ac:dyDescent="0.35">
      <c r="A2" s="688" t="str">
        <f>Note20!A2</f>
        <v>Financial Statements for the Year Ended 31 December, 2021</v>
      </c>
      <c r="B2" s="689"/>
      <c r="C2" s="689"/>
      <c r="D2" s="690"/>
    </row>
    <row r="3" spans="1:4" ht="19.5" thickBot="1" x14ac:dyDescent="0.35">
      <c r="A3" s="688" t="s">
        <v>423</v>
      </c>
      <c r="B3" s="689"/>
      <c r="C3" s="689"/>
      <c r="D3" s="690"/>
    </row>
    <row r="4" spans="1:4" ht="16.5" thickBot="1" x14ac:dyDescent="0.3">
      <c r="A4" s="691"/>
      <c r="B4" s="692"/>
      <c r="C4" s="692"/>
      <c r="D4" s="693"/>
    </row>
    <row r="5" spans="1:4" ht="19.5" thickBot="1" x14ac:dyDescent="0.35">
      <c r="A5" s="694" t="s">
        <v>497</v>
      </c>
      <c r="B5" s="695"/>
      <c r="C5" s="695"/>
      <c r="D5" s="696"/>
    </row>
    <row r="6" spans="1:4" ht="16.5" thickBot="1" x14ac:dyDescent="0.3">
      <c r="A6" s="64" t="s">
        <v>412</v>
      </c>
      <c r="B6" s="31" t="s">
        <v>385</v>
      </c>
      <c r="C6" s="24" t="str">
        <f>N8a!C6</f>
        <v>Year Ended 31st 
December 2021</v>
      </c>
      <c r="D6" s="65" t="str">
        <f>N8a!F6</f>
        <v>Year Ended 31st 
December 2020</v>
      </c>
    </row>
    <row r="7" spans="1:4" ht="16.5" thickBot="1" x14ac:dyDescent="0.3">
      <c r="A7" s="140"/>
      <c r="B7" s="66"/>
      <c r="C7" s="67"/>
      <c r="D7" s="67"/>
    </row>
    <row r="8" spans="1:4" ht="16.5" thickBot="1" x14ac:dyDescent="0.3">
      <c r="A8" s="697"/>
      <c r="B8" s="698"/>
      <c r="C8" s="698"/>
      <c r="D8" s="699"/>
    </row>
    <row r="9" spans="1:4" ht="16.5" thickBot="1" x14ac:dyDescent="0.3">
      <c r="A9" s="700" t="s">
        <v>263</v>
      </c>
      <c r="B9" s="701"/>
      <c r="C9" s="32"/>
      <c r="D9" s="25"/>
    </row>
    <row r="10" spans="1:4" ht="16.5" thickBot="1" x14ac:dyDescent="0.3">
      <c r="A10" s="697"/>
      <c r="B10" s="698"/>
      <c r="C10" s="702"/>
      <c r="D10" s="703"/>
    </row>
    <row r="11" spans="1:4" ht="33" customHeight="1" x14ac:dyDescent="0.25">
      <c r="A11" s="687"/>
      <c r="B11" s="687"/>
      <c r="C11" s="687"/>
      <c r="D11" s="687"/>
    </row>
  </sheetData>
  <mergeCells count="9">
    <mergeCell ref="A11:D11"/>
    <mergeCell ref="A1:D1"/>
    <mergeCell ref="A2:D2"/>
    <mergeCell ref="A3:D3"/>
    <mergeCell ref="A4:D4"/>
    <mergeCell ref="A5:D5"/>
    <mergeCell ref="A8:D8"/>
    <mergeCell ref="A9:B9"/>
    <mergeCell ref="A10:D10"/>
  </mergeCells>
  <pageMargins left="0.2" right="0.2" top="0.75" bottom="0.75" header="0.3" footer="0.3"/>
  <pageSetup scale="52" orientation="portrait" r:id="rId1"/>
  <colBreaks count="1" manualBreakCount="1">
    <brk id="11"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249977111117893"/>
  </sheetPr>
  <dimension ref="A1:I20"/>
  <sheetViews>
    <sheetView zoomScaleNormal="100" zoomScaleSheetLayoutView="96" workbookViewId="0">
      <selection activeCell="A2" sqref="A2:G2"/>
    </sheetView>
  </sheetViews>
  <sheetFormatPr defaultColWidth="9.140625" defaultRowHeight="15.75" x14ac:dyDescent="0.25"/>
  <cols>
    <col min="1" max="1" width="5.7109375" style="16" customWidth="1"/>
    <col min="2" max="2" width="39.140625" style="16" customWidth="1"/>
    <col min="3" max="3" width="23.42578125" style="16" customWidth="1"/>
    <col min="4" max="4" width="11.140625" style="16" customWidth="1"/>
    <col min="5" max="5" width="24.7109375" style="16" customWidth="1"/>
    <col min="6" max="6" width="23.28515625" style="16" customWidth="1"/>
    <col min="7" max="7" width="20.140625" style="40" customWidth="1"/>
    <col min="8" max="8" width="9.140625" style="16"/>
    <col min="9" max="9" width="9.7109375" style="16" customWidth="1"/>
    <col min="10" max="16384" width="9.140625" style="16"/>
  </cols>
  <sheetData>
    <row r="1" spans="1:9" ht="19.5" thickBot="1" x14ac:dyDescent="0.35">
      <c r="A1" s="671" t="str">
        <f>'Note 21'!A1:D1</f>
        <v>Idah Local Government of Kogi State</v>
      </c>
      <c r="B1" s="672"/>
      <c r="C1" s="672"/>
      <c r="D1" s="672"/>
      <c r="E1" s="672"/>
      <c r="F1" s="672"/>
      <c r="G1" s="673"/>
    </row>
    <row r="2" spans="1:9" ht="19.5" thickBot="1" x14ac:dyDescent="0.35">
      <c r="A2" s="671" t="str">
        <f>'Note 21'!A2:D2</f>
        <v>Financial Statements for the Year Ended 31 December, 2021</v>
      </c>
      <c r="B2" s="672"/>
      <c r="C2" s="672"/>
      <c r="D2" s="672"/>
      <c r="E2" s="672"/>
      <c r="F2" s="672"/>
      <c r="G2" s="673"/>
    </row>
    <row r="3" spans="1:9" ht="19.5" thickBot="1" x14ac:dyDescent="0.35">
      <c r="A3" s="671" t="s">
        <v>423</v>
      </c>
      <c r="B3" s="672"/>
      <c r="C3" s="672"/>
      <c r="D3" s="672"/>
      <c r="E3" s="672"/>
      <c r="F3" s="672"/>
      <c r="G3" s="673"/>
    </row>
    <row r="4" spans="1:9" ht="16.5" thickBot="1" x14ac:dyDescent="0.3">
      <c r="A4" s="717"/>
      <c r="B4" s="718"/>
      <c r="C4" s="718"/>
      <c r="D4" s="718"/>
      <c r="E4" s="718"/>
      <c r="F4" s="718"/>
      <c r="G4" s="719"/>
    </row>
    <row r="5" spans="1:9" ht="19.5" thickBot="1" x14ac:dyDescent="0.35">
      <c r="A5" s="677" t="s">
        <v>502</v>
      </c>
      <c r="B5" s="678"/>
      <c r="C5" s="678"/>
      <c r="D5" s="678"/>
      <c r="E5" s="678"/>
      <c r="F5" s="678"/>
      <c r="G5" s="679"/>
    </row>
    <row r="6" spans="1:9" ht="32.25" thickBot="1" x14ac:dyDescent="0.3">
      <c r="A6" s="720" t="s">
        <v>436</v>
      </c>
      <c r="B6" s="721"/>
      <c r="C6" s="148" t="s">
        <v>734</v>
      </c>
      <c r="D6" s="148" t="s">
        <v>434</v>
      </c>
      <c r="E6" s="148" t="s">
        <v>735</v>
      </c>
      <c r="F6" s="148" t="s">
        <v>736</v>
      </c>
      <c r="G6" s="198" t="s">
        <v>409</v>
      </c>
    </row>
    <row r="7" spans="1:9" ht="16.5" thickBot="1" x14ac:dyDescent="0.3">
      <c r="A7" s="722" t="s">
        <v>437</v>
      </c>
      <c r="B7" s="723"/>
      <c r="C7" s="147"/>
      <c r="D7" s="47"/>
      <c r="E7" s="47"/>
      <c r="F7" s="47"/>
      <c r="G7" s="199"/>
    </row>
    <row r="8" spans="1:9" ht="39.75" customHeight="1" thickBot="1" x14ac:dyDescent="0.3">
      <c r="A8" s="48">
        <v>1</v>
      </c>
      <c r="B8" s="49"/>
      <c r="C8" s="228">
        <v>0</v>
      </c>
      <c r="D8" s="228">
        <v>0</v>
      </c>
      <c r="E8" s="228">
        <v>0</v>
      </c>
      <c r="F8" s="228">
        <v>0</v>
      </c>
      <c r="G8" s="200">
        <f>E8-F8</f>
        <v>0</v>
      </c>
    </row>
    <row r="9" spans="1:9" ht="16.5" thickBot="1" x14ac:dyDescent="0.3">
      <c r="A9" s="724"/>
      <c r="B9" s="725"/>
      <c r="C9" s="725"/>
      <c r="D9" s="725"/>
      <c r="E9" s="725"/>
      <c r="F9" s="725"/>
      <c r="G9" s="726"/>
    </row>
    <row r="10" spans="1:9" ht="16.5" thickBot="1" x14ac:dyDescent="0.3">
      <c r="A10" s="727" t="s">
        <v>438</v>
      </c>
      <c r="B10" s="728"/>
      <c r="C10" s="229">
        <f>SUM(C8)</f>
        <v>0</v>
      </c>
      <c r="D10" s="41"/>
      <c r="E10" s="229">
        <f>SUM(E8)</f>
        <v>0</v>
      </c>
      <c r="F10" s="229">
        <f>SUM(F8)</f>
        <v>0</v>
      </c>
      <c r="G10" s="201"/>
    </row>
    <row r="11" spans="1:9" ht="16.5" thickBot="1" x14ac:dyDescent="0.3">
      <c r="A11" s="729"/>
      <c r="B11" s="730"/>
      <c r="C11" s="730"/>
      <c r="D11" s="730"/>
      <c r="E11" s="730"/>
      <c r="F11" s="730"/>
      <c r="G11" s="731"/>
    </row>
    <row r="12" spans="1:9" x14ac:dyDescent="0.25">
      <c r="A12" s="732" t="s">
        <v>439</v>
      </c>
      <c r="B12" s="733"/>
      <c r="C12" s="50"/>
      <c r="D12" s="21"/>
      <c r="E12" s="21"/>
      <c r="F12" s="21"/>
      <c r="G12" s="202"/>
    </row>
    <row r="13" spans="1:9" x14ac:dyDescent="0.25">
      <c r="A13" s="46">
        <v>2</v>
      </c>
      <c r="B13" s="35"/>
      <c r="C13" s="36"/>
      <c r="D13" s="37"/>
      <c r="E13" s="35"/>
      <c r="F13" s="38">
        <f>D13*E13</f>
        <v>0</v>
      </c>
      <c r="G13" s="203">
        <f>F13-C13</f>
        <v>0</v>
      </c>
    </row>
    <row r="14" spans="1:9" ht="16.5" thickBot="1" x14ac:dyDescent="0.3">
      <c r="A14" s="46">
        <f>A13+1</f>
        <v>3</v>
      </c>
      <c r="B14" s="35"/>
      <c r="C14" s="39"/>
      <c r="D14" s="37"/>
      <c r="E14" s="35"/>
      <c r="F14" s="38">
        <f t="shared" ref="F14" si="0">D14*E14</f>
        <v>0</v>
      </c>
      <c r="G14" s="203">
        <f t="shared" ref="G14" si="1">F14-C14</f>
        <v>0</v>
      </c>
    </row>
    <row r="15" spans="1:9" ht="16.5" thickBot="1" x14ac:dyDescent="0.3">
      <c r="A15" s="706"/>
      <c r="B15" s="707"/>
      <c r="C15" s="707"/>
      <c r="D15" s="707"/>
      <c r="E15" s="707"/>
      <c r="F15" s="707"/>
      <c r="G15" s="708"/>
    </row>
    <row r="16" spans="1:9" ht="16.5" thickBot="1" x14ac:dyDescent="0.3">
      <c r="A16" s="704" t="s">
        <v>366</v>
      </c>
      <c r="B16" s="705"/>
      <c r="C16" s="41">
        <f>SUM(C13:C14)</f>
        <v>0</v>
      </c>
      <c r="D16" s="42"/>
      <c r="E16" s="42"/>
      <c r="F16" s="41">
        <f>SUM(F13:F14)</f>
        <v>0</v>
      </c>
      <c r="G16" s="204">
        <f>SUM(G13:G14)</f>
        <v>0</v>
      </c>
      <c r="I16" s="22"/>
    </row>
    <row r="17" spans="1:9" ht="12" customHeight="1" thickBot="1" x14ac:dyDescent="0.3">
      <c r="A17" s="706"/>
      <c r="B17" s="707"/>
      <c r="C17" s="707"/>
      <c r="D17" s="707"/>
      <c r="E17" s="707"/>
      <c r="F17" s="707"/>
      <c r="G17" s="708"/>
    </row>
    <row r="18" spans="1:9" ht="16.5" thickBot="1" x14ac:dyDescent="0.3">
      <c r="A18" s="709" t="s">
        <v>435</v>
      </c>
      <c r="B18" s="710"/>
      <c r="C18" s="43">
        <f>C16+C10</f>
        <v>0</v>
      </c>
      <c r="D18" s="44"/>
      <c r="E18" s="44"/>
      <c r="F18" s="45">
        <f>F16+F10</f>
        <v>0</v>
      </c>
      <c r="G18" s="204">
        <f>G16</f>
        <v>0</v>
      </c>
      <c r="I18" s="23"/>
    </row>
    <row r="19" spans="1:9" ht="16.5" thickBot="1" x14ac:dyDescent="0.3">
      <c r="A19" s="711"/>
      <c r="B19" s="712"/>
      <c r="C19" s="712"/>
      <c r="D19" s="712"/>
      <c r="E19" s="712"/>
      <c r="F19" s="712"/>
      <c r="G19" s="713"/>
    </row>
    <row r="20" spans="1:9" ht="51.75" customHeight="1" thickBot="1" x14ac:dyDescent="0.3">
      <c r="A20" s="714"/>
      <c r="B20" s="715"/>
      <c r="C20" s="715"/>
      <c r="D20" s="715"/>
      <c r="E20" s="715"/>
      <c r="F20" s="715"/>
      <c r="G20" s="716"/>
    </row>
  </sheetData>
  <mergeCells count="17">
    <mergeCell ref="A15:G15"/>
    <mergeCell ref="A1:G1"/>
    <mergeCell ref="A2:G2"/>
    <mergeCell ref="A3:G3"/>
    <mergeCell ref="A4:G4"/>
    <mergeCell ref="A5:G5"/>
    <mergeCell ref="A6:B6"/>
    <mergeCell ref="A7:B7"/>
    <mergeCell ref="A9:G9"/>
    <mergeCell ref="A10:B10"/>
    <mergeCell ref="A11:G11"/>
    <mergeCell ref="A12:B12"/>
    <mergeCell ref="A16:B16"/>
    <mergeCell ref="A17:G17"/>
    <mergeCell ref="A18:B18"/>
    <mergeCell ref="A19:G19"/>
    <mergeCell ref="A20:G20"/>
  </mergeCells>
  <pageMargins left="0.7" right="0.7" top="0.75" bottom="0.75" header="0.3" footer="0.3"/>
  <pageSetup scale="61" orientation="portrait" horizontalDpi="4294967292"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065AA-0040-4540-B573-3CA26691168B}">
  <sheetPr>
    <tabColor theme="9" tint="-0.249977111117893"/>
  </sheetPr>
  <dimension ref="A1:D16"/>
  <sheetViews>
    <sheetView showGridLines="0" zoomScaleNormal="100" zoomScaleSheetLayoutView="142" workbookViewId="0">
      <selection activeCell="G20" sqref="G20"/>
    </sheetView>
  </sheetViews>
  <sheetFormatPr defaultColWidth="9.140625" defaultRowHeight="14.25" x14ac:dyDescent="0.25"/>
  <cols>
    <col min="1" max="1" width="7" style="390" bestFit="1" customWidth="1"/>
    <col min="2" max="2" width="49.42578125" style="386" customWidth="1"/>
    <col min="3" max="3" width="18.85546875" style="386" bestFit="1" customWidth="1"/>
    <col min="4" max="4" width="18.28515625" style="386" bestFit="1" customWidth="1"/>
    <col min="5" max="16384" width="9.140625" style="386"/>
  </cols>
  <sheetData>
    <row r="1" spans="1:4" ht="15.75" x14ac:dyDescent="0.25">
      <c r="A1" s="735" t="str">
        <f>N8a!A1</f>
        <v>Idah Local Government of Kogi State</v>
      </c>
      <c r="B1" s="735"/>
      <c r="C1" s="735"/>
      <c r="D1" s="735"/>
    </row>
    <row r="2" spans="1:4" ht="15.75" x14ac:dyDescent="0.25">
      <c r="A2" s="735" t="str">
        <f>N8a!A2</f>
        <v>Financial Statements for the Year Ended 31 December, 2021</v>
      </c>
      <c r="B2" s="735"/>
      <c r="C2" s="735"/>
      <c r="D2" s="735"/>
    </row>
    <row r="3" spans="1:4" ht="15.75" x14ac:dyDescent="0.25">
      <c r="A3" s="735" t="s">
        <v>423</v>
      </c>
      <c r="B3" s="735"/>
      <c r="C3" s="735"/>
      <c r="D3" s="735"/>
    </row>
    <row r="4" spans="1:4" x14ac:dyDescent="0.25">
      <c r="A4" s="734"/>
      <c r="B4" s="734"/>
      <c r="C4" s="734"/>
      <c r="D4" s="734"/>
    </row>
    <row r="5" spans="1:4" ht="15.75" x14ac:dyDescent="0.25">
      <c r="A5" s="736" t="s">
        <v>812</v>
      </c>
      <c r="B5" s="736"/>
      <c r="C5" s="736"/>
      <c r="D5" s="736"/>
    </row>
    <row r="6" spans="1:4" ht="31.5" x14ac:dyDescent="0.25">
      <c r="A6" s="391" t="s">
        <v>412</v>
      </c>
      <c r="B6" s="388" t="s">
        <v>385</v>
      </c>
      <c r="C6" s="392" t="s">
        <v>809</v>
      </c>
      <c r="D6" s="392" t="s">
        <v>772</v>
      </c>
    </row>
    <row r="7" spans="1:4" x14ac:dyDescent="0.25">
      <c r="A7" s="390">
        <v>1</v>
      </c>
      <c r="B7" s="389" t="s">
        <v>813</v>
      </c>
      <c r="C7" s="386">
        <v>600000</v>
      </c>
      <c r="D7" s="386">
        <v>176000</v>
      </c>
    </row>
    <row r="8" spans="1:4" x14ac:dyDescent="0.25">
      <c r="A8" s="390">
        <v>2</v>
      </c>
      <c r="B8" s="389" t="s">
        <v>814</v>
      </c>
      <c r="C8" s="386">
        <v>960000</v>
      </c>
      <c r="D8" s="386">
        <v>480000</v>
      </c>
    </row>
    <row r="9" spans="1:4" x14ac:dyDescent="0.25">
      <c r="A9" s="390">
        <v>3</v>
      </c>
      <c r="B9" s="389" t="s">
        <v>815</v>
      </c>
      <c r="C9" s="386">
        <v>960000</v>
      </c>
      <c r="D9" s="386">
        <v>480000</v>
      </c>
    </row>
    <row r="10" spans="1:4" x14ac:dyDescent="0.25">
      <c r="A10" s="390">
        <v>4</v>
      </c>
      <c r="B10" s="389" t="s">
        <v>816</v>
      </c>
      <c r="C10" s="386">
        <v>360000</v>
      </c>
      <c r="D10" s="386">
        <v>160000</v>
      </c>
    </row>
    <row r="11" spans="1:4" x14ac:dyDescent="0.25">
      <c r="A11" s="390">
        <v>5</v>
      </c>
      <c r="B11" s="389" t="s">
        <v>791</v>
      </c>
      <c r="C11" s="386">
        <v>260000</v>
      </c>
      <c r="D11" s="386">
        <v>130000</v>
      </c>
    </row>
    <row r="12" spans="1:4" x14ac:dyDescent="0.25">
      <c r="A12" s="390">
        <v>6</v>
      </c>
      <c r="B12" s="389" t="s">
        <v>790</v>
      </c>
      <c r="C12" s="386">
        <v>260000</v>
      </c>
      <c r="D12" s="386">
        <v>30000</v>
      </c>
    </row>
    <row r="13" spans="1:4" x14ac:dyDescent="0.25">
      <c r="A13" s="390">
        <v>7</v>
      </c>
      <c r="B13" s="389" t="s">
        <v>792</v>
      </c>
      <c r="C13" s="386">
        <v>260000</v>
      </c>
      <c r="D13" s="386">
        <v>130000</v>
      </c>
    </row>
    <row r="14" spans="1:4" x14ac:dyDescent="0.25">
      <c r="A14" s="390">
        <v>8</v>
      </c>
      <c r="B14" s="389" t="s">
        <v>793</v>
      </c>
      <c r="C14" s="386">
        <v>260000</v>
      </c>
      <c r="D14" s="386">
        <v>130000</v>
      </c>
    </row>
    <row r="15" spans="1:4" x14ac:dyDescent="0.25">
      <c r="A15" s="390">
        <v>9</v>
      </c>
      <c r="B15" s="389" t="s">
        <v>817</v>
      </c>
      <c r="C15" s="386">
        <v>234000</v>
      </c>
      <c r="D15" s="386">
        <v>120000</v>
      </c>
    </row>
    <row r="16" spans="1:4" ht="15.75" x14ac:dyDescent="0.25">
      <c r="A16" s="734"/>
      <c r="B16" s="734"/>
      <c r="C16" s="387">
        <f>SUM(C7:C15)</f>
        <v>4154000</v>
      </c>
      <c r="D16" s="387">
        <f>SUM(D7:D15)</f>
        <v>1836000</v>
      </c>
    </row>
  </sheetData>
  <mergeCells count="6">
    <mergeCell ref="A16:B16"/>
    <mergeCell ref="A1:D1"/>
    <mergeCell ref="A2:D2"/>
    <mergeCell ref="A3:D3"/>
    <mergeCell ref="A4:D4"/>
    <mergeCell ref="A5:D5"/>
  </mergeCells>
  <pageMargins left="0.7" right="0.7" top="0.75" bottom="0.75" header="0.3" footer="0.3"/>
  <pageSetup paperSize="9" scale="64" orientation="portrait" horizontalDpi="4294967292"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9F89C-C344-4720-862F-2A240F4405BD}">
  <sheetPr>
    <tabColor theme="9" tint="-0.249977111117893"/>
  </sheetPr>
  <dimension ref="A1:D17"/>
  <sheetViews>
    <sheetView zoomScaleNormal="100" zoomScaleSheetLayoutView="142" workbookViewId="0">
      <selection activeCell="C18" sqref="C18"/>
    </sheetView>
  </sheetViews>
  <sheetFormatPr defaultColWidth="9.140625" defaultRowHeight="14.25" x14ac:dyDescent="0.2"/>
  <cols>
    <col min="1" max="1" width="7" style="305" bestFit="1" customWidth="1"/>
    <col min="2" max="2" width="49.42578125" style="276" customWidth="1"/>
    <col min="3" max="3" width="18.85546875" style="276" bestFit="1" customWidth="1"/>
    <col min="4" max="4" width="18.28515625" style="276" bestFit="1" customWidth="1"/>
    <col min="5" max="16384" width="9.140625" style="276"/>
  </cols>
  <sheetData>
    <row r="1" spans="1:4" ht="15.75" x14ac:dyDescent="0.3">
      <c r="A1" s="738" t="str">
        <f>N8a!A1</f>
        <v>Idah Local Government of Kogi State</v>
      </c>
      <c r="B1" s="738"/>
      <c r="C1" s="738"/>
      <c r="D1" s="738"/>
    </row>
    <row r="2" spans="1:4" ht="15.75" x14ac:dyDescent="0.3">
      <c r="A2" s="738" t="str">
        <f>N8a!A2</f>
        <v>Financial Statements for the Year Ended 31 December, 2021</v>
      </c>
      <c r="B2" s="738"/>
      <c r="C2" s="738"/>
      <c r="D2" s="738"/>
    </row>
    <row r="3" spans="1:4" ht="15.75" x14ac:dyDescent="0.3">
      <c r="A3" s="738" t="s">
        <v>423</v>
      </c>
      <c r="B3" s="738"/>
      <c r="C3" s="738"/>
      <c r="D3" s="738"/>
    </row>
    <row r="4" spans="1:4" x14ac:dyDescent="0.2">
      <c r="A4" s="737"/>
      <c r="B4" s="737"/>
      <c r="C4" s="737"/>
      <c r="D4" s="737"/>
    </row>
    <row r="5" spans="1:4" ht="15.75" x14ac:dyDescent="0.3">
      <c r="A5" s="739" t="s">
        <v>794</v>
      </c>
      <c r="B5" s="739"/>
      <c r="C5" s="739"/>
      <c r="D5" s="739"/>
    </row>
    <row r="6" spans="1:4" ht="31.5" x14ac:dyDescent="0.3">
      <c r="A6" s="383" t="s">
        <v>412</v>
      </c>
      <c r="B6" s="381" t="s">
        <v>385</v>
      </c>
      <c r="C6" s="380" t="s">
        <v>772</v>
      </c>
      <c r="D6" s="380" t="s">
        <v>773</v>
      </c>
    </row>
    <row r="7" spans="1:4" x14ac:dyDescent="0.2">
      <c r="A7" s="382">
        <v>1</v>
      </c>
      <c r="B7" s="384" t="s">
        <v>795</v>
      </c>
      <c r="C7" s="306">
        <v>55000</v>
      </c>
      <c r="D7" s="385">
        <v>0</v>
      </c>
    </row>
    <row r="8" spans="1:4" x14ac:dyDescent="0.2">
      <c r="A8" s="382">
        <v>2</v>
      </c>
      <c r="B8" s="384" t="s">
        <v>796</v>
      </c>
      <c r="C8" s="306">
        <v>10000</v>
      </c>
      <c r="D8" s="385">
        <v>0</v>
      </c>
    </row>
    <row r="9" spans="1:4" x14ac:dyDescent="0.2">
      <c r="A9" s="382">
        <v>3</v>
      </c>
      <c r="B9" s="384" t="s">
        <v>797</v>
      </c>
      <c r="C9" s="306">
        <v>20000</v>
      </c>
      <c r="D9" s="385">
        <v>0</v>
      </c>
    </row>
    <row r="10" spans="1:4" x14ac:dyDescent="0.2">
      <c r="A10" s="382">
        <v>4</v>
      </c>
      <c r="B10" s="384" t="s">
        <v>798</v>
      </c>
      <c r="C10" s="306">
        <v>10000</v>
      </c>
      <c r="D10" s="385">
        <v>0</v>
      </c>
    </row>
    <row r="11" spans="1:4" x14ac:dyDescent="0.2">
      <c r="A11" s="382">
        <v>5</v>
      </c>
      <c r="B11" s="384" t="s">
        <v>799</v>
      </c>
      <c r="C11" s="306">
        <v>10000</v>
      </c>
      <c r="D11" s="385">
        <v>0</v>
      </c>
    </row>
    <row r="12" spans="1:4" x14ac:dyDescent="0.2">
      <c r="A12" s="382">
        <v>6</v>
      </c>
      <c r="B12" s="384" t="s">
        <v>800</v>
      </c>
      <c r="C12" s="306">
        <v>20000</v>
      </c>
      <c r="D12" s="385">
        <v>0</v>
      </c>
    </row>
    <row r="13" spans="1:4" x14ac:dyDescent="0.2">
      <c r="A13" s="382">
        <v>7</v>
      </c>
      <c r="B13" s="384" t="s">
        <v>801</v>
      </c>
      <c r="C13" s="306">
        <v>10000</v>
      </c>
      <c r="D13" s="385">
        <v>0</v>
      </c>
    </row>
    <row r="14" spans="1:4" x14ac:dyDescent="0.2">
      <c r="A14" s="382">
        <v>8</v>
      </c>
      <c r="B14" s="384" t="s">
        <v>802</v>
      </c>
      <c r="C14" s="306">
        <v>40000</v>
      </c>
      <c r="D14" s="385"/>
    </row>
    <row r="15" spans="1:4" x14ac:dyDescent="0.2">
      <c r="A15" s="382">
        <v>9</v>
      </c>
      <c r="B15" s="384" t="s">
        <v>803</v>
      </c>
      <c r="C15" s="306">
        <v>250000</v>
      </c>
      <c r="D15" s="385">
        <v>0</v>
      </c>
    </row>
    <row r="16" spans="1:4" x14ac:dyDescent="0.2">
      <c r="A16" s="737"/>
      <c r="B16" s="737"/>
      <c r="C16" s="737"/>
      <c r="D16" s="737"/>
    </row>
    <row r="17" spans="1:4" ht="15.75" x14ac:dyDescent="0.3">
      <c r="A17" s="737"/>
      <c r="B17" s="737"/>
      <c r="C17" s="367">
        <v>425000</v>
      </c>
      <c r="D17" s="367">
        <f>SUM(D7:D16)</f>
        <v>0</v>
      </c>
    </row>
  </sheetData>
  <mergeCells count="7">
    <mergeCell ref="A17:B17"/>
    <mergeCell ref="A1:D1"/>
    <mergeCell ref="A2:D2"/>
    <mergeCell ref="A3:D3"/>
    <mergeCell ref="A4:D4"/>
    <mergeCell ref="A5:D5"/>
    <mergeCell ref="A16:D16"/>
  </mergeCells>
  <phoneticPr fontId="32" type="noConversion"/>
  <pageMargins left="0.7" right="0.7" top="0.75" bottom="0.75" header="0.3" footer="0.3"/>
  <pageSetup paperSize="9" scale="64" orientation="portrait" horizontalDpi="4294967292"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249977111117893"/>
  </sheetPr>
  <dimension ref="A1:H23"/>
  <sheetViews>
    <sheetView workbookViewId="0">
      <selection activeCell="D21" sqref="D21"/>
    </sheetView>
  </sheetViews>
  <sheetFormatPr defaultColWidth="9.140625" defaultRowHeight="15" x14ac:dyDescent="0.25"/>
  <cols>
    <col min="1" max="1" width="22.7109375" customWidth="1"/>
    <col min="2" max="2" width="22.140625" customWidth="1"/>
    <col min="3" max="3" width="23.85546875" customWidth="1"/>
    <col min="4" max="4" width="20.28515625" customWidth="1"/>
    <col min="5" max="5" width="19" customWidth="1"/>
    <col min="6" max="6" width="20.28515625" customWidth="1"/>
    <col min="7" max="7" width="19.28515625" customWidth="1"/>
    <col min="8" max="8" width="22" customWidth="1"/>
  </cols>
  <sheetData>
    <row r="1" spans="1:8" ht="21" x14ac:dyDescent="0.35">
      <c r="A1" s="740" t="s">
        <v>693</v>
      </c>
      <c r="B1" s="740"/>
      <c r="C1" s="740"/>
      <c r="D1" s="740"/>
      <c r="E1" s="740"/>
      <c r="F1" s="740"/>
    </row>
    <row r="2" spans="1:8" x14ac:dyDescent="0.25">
      <c r="A2" s="205" t="s">
        <v>694</v>
      </c>
      <c r="B2" s="206" t="s">
        <v>425</v>
      </c>
      <c r="C2" s="206" t="s">
        <v>695</v>
      </c>
      <c r="D2" s="206" t="s">
        <v>696</v>
      </c>
      <c r="E2" s="206" t="s">
        <v>697</v>
      </c>
      <c r="F2" s="206" t="s">
        <v>364</v>
      </c>
    </row>
    <row r="3" spans="1:8" x14ac:dyDescent="0.25">
      <c r="A3" s="205" t="s">
        <v>698</v>
      </c>
      <c r="B3" s="205"/>
      <c r="C3" s="205"/>
      <c r="D3" s="207">
        <v>5303973248</v>
      </c>
      <c r="E3" s="205"/>
      <c r="F3" s="207">
        <f t="shared" ref="F3:F9" si="0">SUM(B3:E3)</f>
        <v>5303973248</v>
      </c>
    </row>
    <row r="4" spans="1:8" x14ac:dyDescent="0.25">
      <c r="A4" s="205" t="s">
        <v>699</v>
      </c>
      <c r="B4" s="207">
        <v>31842521</v>
      </c>
      <c r="C4" s="205"/>
      <c r="D4" s="207">
        <v>7750000000</v>
      </c>
      <c r="E4" s="205"/>
      <c r="F4" s="207">
        <f t="shared" si="0"/>
        <v>7781842521</v>
      </c>
    </row>
    <row r="5" spans="1:8" x14ac:dyDescent="0.25">
      <c r="A5" s="205" t="s">
        <v>700</v>
      </c>
      <c r="B5" s="205"/>
      <c r="C5" s="205"/>
      <c r="D5" s="207">
        <v>800000000</v>
      </c>
      <c r="E5" s="205"/>
      <c r="F5" s="207">
        <f t="shared" si="0"/>
        <v>800000000</v>
      </c>
    </row>
    <row r="6" spans="1:8" x14ac:dyDescent="0.25">
      <c r="A6" s="205" t="s">
        <v>701</v>
      </c>
      <c r="B6" s="205"/>
      <c r="C6" s="207">
        <v>2830000000</v>
      </c>
      <c r="D6" s="205"/>
      <c r="E6" s="205"/>
      <c r="F6" s="207">
        <f t="shared" si="0"/>
        <v>2830000000</v>
      </c>
    </row>
    <row r="7" spans="1:8" x14ac:dyDescent="0.25">
      <c r="A7" s="205" t="s">
        <v>702</v>
      </c>
      <c r="B7" s="207">
        <v>740799015</v>
      </c>
      <c r="C7" s="205"/>
      <c r="D7" s="205"/>
      <c r="E7" s="207">
        <v>700000000</v>
      </c>
      <c r="F7" s="207">
        <f t="shared" si="0"/>
        <v>1440799015</v>
      </c>
    </row>
    <row r="8" spans="1:8" x14ac:dyDescent="0.25">
      <c r="A8" s="205" t="s">
        <v>703</v>
      </c>
      <c r="B8" s="208">
        <v>583421290</v>
      </c>
      <c r="C8" s="209">
        <v>2566412367</v>
      </c>
      <c r="D8" s="210"/>
      <c r="E8" s="210"/>
      <c r="F8" s="208">
        <f t="shared" si="0"/>
        <v>3149833657</v>
      </c>
    </row>
    <row r="9" spans="1:8" x14ac:dyDescent="0.25">
      <c r="A9" s="211" t="s">
        <v>364</v>
      </c>
      <c r="B9" s="212">
        <f>SUM(B3:B8)</f>
        <v>1356062826</v>
      </c>
      <c r="C9" s="212">
        <f>SUM(C3:C8)</f>
        <v>5396412367</v>
      </c>
      <c r="D9" s="212">
        <f>SUM(D3:D8)</f>
        <v>13853973248</v>
      </c>
      <c r="E9" s="212">
        <f>SUM(E3:E8)</f>
        <v>700000000</v>
      </c>
      <c r="F9" s="212">
        <f t="shared" si="0"/>
        <v>21306448441</v>
      </c>
      <c r="G9" s="1">
        <v>7283316514</v>
      </c>
      <c r="H9" s="213"/>
    </row>
    <row r="10" spans="1:8" x14ac:dyDescent="0.25">
      <c r="A10" s="211"/>
      <c r="B10" s="205"/>
      <c r="C10" s="216">
        <v>188123724</v>
      </c>
      <c r="D10" s="216">
        <v>3039322847.5940189</v>
      </c>
      <c r="E10" s="216">
        <v>2726300874.3099999</v>
      </c>
      <c r="F10" s="205"/>
      <c r="G10" s="152">
        <f>G9+F9</f>
        <v>28589764955</v>
      </c>
      <c r="H10" s="1"/>
    </row>
    <row r="11" spans="1:8" x14ac:dyDescent="0.25">
      <c r="A11" s="211"/>
      <c r="B11" s="205"/>
      <c r="C11" s="216"/>
      <c r="D11" s="205"/>
      <c r="E11" s="205"/>
      <c r="F11" s="205"/>
      <c r="G11" s="152"/>
      <c r="H11" s="1"/>
    </row>
    <row r="12" spans="1:8" x14ac:dyDescent="0.25">
      <c r="A12" s="211"/>
      <c r="B12" s="205"/>
      <c r="C12" s="216">
        <f>C10+C9</f>
        <v>5584536091</v>
      </c>
      <c r="D12" s="217">
        <f>D10+D9</f>
        <v>16893296095.594019</v>
      </c>
      <c r="E12" s="217">
        <f>E10+E9</f>
        <v>3426300874.3099999</v>
      </c>
      <c r="F12" s="205"/>
      <c r="G12" s="152"/>
      <c r="H12" s="1"/>
    </row>
    <row r="13" spans="1:8" x14ac:dyDescent="0.25">
      <c r="A13" s="211"/>
      <c r="B13" s="205"/>
      <c r="C13" s="216"/>
      <c r="D13" s="205"/>
      <c r="E13" s="205"/>
      <c r="F13" s="205"/>
      <c r="G13" s="152"/>
      <c r="H13" s="1"/>
    </row>
    <row r="14" spans="1:8" x14ac:dyDescent="0.25">
      <c r="A14" s="211"/>
      <c r="B14" s="205"/>
      <c r="C14" s="216"/>
      <c r="D14" s="205"/>
      <c r="E14" s="205"/>
      <c r="F14" s="205"/>
      <c r="G14" s="152"/>
      <c r="H14" s="1"/>
    </row>
    <row r="15" spans="1:8" x14ac:dyDescent="0.25">
      <c r="A15" s="211" t="s">
        <v>383</v>
      </c>
      <c r="B15" s="205">
        <v>0.25</v>
      </c>
      <c r="C15" s="205">
        <v>0.1</v>
      </c>
      <c r="D15" s="205">
        <v>1.2999999999999999E-2</v>
      </c>
      <c r="E15" s="205">
        <v>0.02</v>
      </c>
      <c r="F15" s="205"/>
      <c r="H15" s="214"/>
    </row>
    <row r="16" spans="1:8" x14ac:dyDescent="0.25">
      <c r="A16" s="211"/>
      <c r="B16" s="205"/>
      <c r="C16" s="205"/>
      <c r="D16" s="205"/>
      <c r="E16" s="205"/>
      <c r="F16" s="205"/>
    </row>
    <row r="17" spans="1:8" x14ac:dyDescent="0.25">
      <c r="A17" s="211" t="s">
        <v>704</v>
      </c>
      <c r="B17" s="215">
        <v>339015706.5</v>
      </c>
      <c r="C17" s="215">
        <v>586360000</v>
      </c>
      <c r="D17" s="215">
        <f>D15*D9</f>
        <v>180101652.22399998</v>
      </c>
      <c r="E17" s="215">
        <v>14000000</v>
      </c>
      <c r="F17" s="215">
        <v>1047977358.72</v>
      </c>
      <c r="H17" s="152"/>
    </row>
    <row r="18" spans="1:8" x14ac:dyDescent="0.25">
      <c r="A18" s="205"/>
      <c r="B18" s="205"/>
      <c r="C18" s="205"/>
      <c r="D18" s="205"/>
      <c r="E18" s="205"/>
      <c r="F18" s="205"/>
      <c r="H18" s="213"/>
    </row>
    <row r="19" spans="1:8" x14ac:dyDescent="0.25">
      <c r="B19" s="1">
        <v>103513488.5</v>
      </c>
      <c r="C19" s="108">
        <v>417016791</v>
      </c>
      <c r="D19" s="1">
        <v>653197674.22587001</v>
      </c>
      <c r="E19" s="1">
        <v>389341800.48619998</v>
      </c>
    </row>
    <row r="21" spans="1:8" x14ac:dyDescent="0.25">
      <c r="B21" s="2">
        <f>B19+B17</f>
        <v>442529195</v>
      </c>
      <c r="C21" s="2">
        <f>C19+C17</f>
        <v>1003376791</v>
      </c>
      <c r="D21" s="2">
        <f>D19+D17</f>
        <v>833299326.44986999</v>
      </c>
      <c r="E21" s="2">
        <f>E19+E17</f>
        <v>403341800.48619998</v>
      </c>
    </row>
    <row r="23" spans="1:8" x14ac:dyDescent="0.25">
      <c r="C23" s="213"/>
    </row>
  </sheetData>
  <mergeCells count="1">
    <mergeCell ref="A1:F1"/>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10"/>
  <sheetViews>
    <sheetView zoomScaleNormal="100" zoomScaleSheetLayoutView="118" workbookViewId="0">
      <selection activeCell="C18" sqref="C18"/>
    </sheetView>
  </sheetViews>
  <sheetFormatPr defaultColWidth="9.140625" defaultRowHeight="15.75" x14ac:dyDescent="0.25"/>
  <cols>
    <col min="1" max="1" width="4.5703125" style="16" bestFit="1" customWidth="1"/>
    <col min="2" max="2" width="34.28515625" style="16" customWidth="1"/>
    <col min="3" max="3" width="31" style="16" customWidth="1"/>
    <col min="4" max="4" width="31.7109375" style="16" customWidth="1"/>
    <col min="5" max="16384" width="9.140625" style="16"/>
  </cols>
  <sheetData>
    <row r="1" spans="1:4" ht="19.5" thickBot="1" x14ac:dyDescent="0.35">
      <c r="A1" s="671" t="str">
        <f>'N7'!A1:K1</f>
        <v>Idah Local Government of Kogi State</v>
      </c>
      <c r="B1" s="672"/>
      <c r="C1" s="672"/>
      <c r="D1" s="673"/>
    </row>
    <row r="2" spans="1:4" ht="19.5" thickBot="1" x14ac:dyDescent="0.35">
      <c r="A2" s="671" t="str">
        <f>'N7'!A2:K2</f>
        <v>Financial Statements for the Year Ended 31 December, 2021</v>
      </c>
      <c r="B2" s="672"/>
      <c r="C2" s="672"/>
      <c r="D2" s="673"/>
    </row>
    <row r="3" spans="1:4" ht="19.5" thickBot="1" x14ac:dyDescent="0.35">
      <c r="A3" s="671" t="s">
        <v>423</v>
      </c>
      <c r="B3" s="672"/>
      <c r="C3" s="672"/>
      <c r="D3" s="673"/>
    </row>
    <row r="4" spans="1:4" ht="16.5" thickBot="1" x14ac:dyDescent="0.3">
      <c r="A4" s="717"/>
      <c r="B4" s="718"/>
      <c r="C4" s="718"/>
      <c r="D4" s="719"/>
    </row>
    <row r="5" spans="1:4" ht="19.5" thickBot="1" x14ac:dyDescent="0.35">
      <c r="A5" s="677" t="s">
        <v>490</v>
      </c>
      <c r="B5" s="678"/>
      <c r="C5" s="678"/>
      <c r="D5" s="679"/>
    </row>
    <row r="6" spans="1:4" ht="16.5" thickBot="1" x14ac:dyDescent="0.3">
      <c r="A6" s="70" t="s">
        <v>412</v>
      </c>
      <c r="B6" s="71" t="s">
        <v>385</v>
      </c>
      <c r="C6" s="72" t="str">
        <f>'Note 21'!C6</f>
        <v>Year Ended 31st 
December 2021</v>
      </c>
      <c r="D6" s="19" t="str">
        <f>'Note 21'!D6</f>
        <v>Year Ended 31st 
December 2020</v>
      </c>
    </row>
    <row r="7" spans="1:4" ht="16.5" thickBot="1" x14ac:dyDescent="0.3">
      <c r="A7" s="74"/>
      <c r="B7" s="20"/>
      <c r="C7" s="230">
        <v>0</v>
      </c>
      <c r="D7" s="233">
        <v>0</v>
      </c>
    </row>
    <row r="8" spans="1:4" ht="16.5" thickBot="1" x14ac:dyDescent="0.3">
      <c r="A8" s="741"/>
      <c r="B8" s="742"/>
      <c r="C8" s="742"/>
      <c r="D8" s="743"/>
    </row>
    <row r="9" spans="1:4" ht="16.5" thickBot="1" x14ac:dyDescent="0.3">
      <c r="A9" s="744" t="s">
        <v>258</v>
      </c>
      <c r="B9" s="745"/>
      <c r="C9" s="231">
        <v>0</v>
      </c>
      <c r="D9" s="232">
        <f>D7</f>
        <v>0</v>
      </c>
    </row>
    <row r="10" spans="1:4" ht="16.5" thickBot="1" x14ac:dyDescent="0.3">
      <c r="A10" s="711"/>
      <c r="B10" s="712"/>
      <c r="C10" s="746"/>
      <c r="D10" s="747"/>
    </row>
  </sheetData>
  <mergeCells count="8">
    <mergeCell ref="A8:D8"/>
    <mergeCell ref="A9:B9"/>
    <mergeCell ref="A10:D10"/>
    <mergeCell ref="A1:D1"/>
    <mergeCell ref="A2:D2"/>
    <mergeCell ref="A3:D3"/>
    <mergeCell ref="A4:D4"/>
    <mergeCell ref="A5:D5"/>
  </mergeCells>
  <pageMargins left="0.45" right="0.45" top="0.75" bottom="0.75" header="0.3" footer="0.3"/>
  <pageSetup scale="95"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249977111117893"/>
  </sheetPr>
  <dimension ref="A1:E14"/>
  <sheetViews>
    <sheetView zoomScaleNormal="100" zoomScaleSheetLayoutView="106" workbookViewId="0">
      <selection activeCell="C10" sqref="C10"/>
    </sheetView>
  </sheetViews>
  <sheetFormatPr defaultColWidth="9.140625" defaultRowHeight="14.25" x14ac:dyDescent="0.2"/>
  <cols>
    <col min="1" max="1" width="7" style="281" bestFit="1" customWidth="1"/>
    <col min="2" max="2" width="44.140625" style="281" bestFit="1" customWidth="1"/>
    <col min="3" max="3" width="19.140625" style="281" bestFit="1" customWidth="1"/>
    <col min="4" max="4" width="18.28515625" style="281" bestFit="1" customWidth="1"/>
    <col min="5" max="5" width="19.42578125" style="281" customWidth="1"/>
    <col min="6" max="6" width="1.7109375" style="281" customWidth="1"/>
    <col min="7" max="7" width="20" style="281" customWidth="1"/>
    <col min="8" max="8" width="2" style="281" customWidth="1"/>
    <col min="9" max="16384" width="9.140625" style="281"/>
  </cols>
  <sheetData>
    <row r="1" spans="1:5" ht="16.5" thickBot="1" x14ac:dyDescent="0.35">
      <c r="A1" s="648" t="str">
        <f>'Note 24'!A1:D1</f>
        <v>Idah Local Government of Kogi State</v>
      </c>
      <c r="B1" s="649"/>
      <c r="C1" s="649"/>
      <c r="D1" s="650"/>
    </row>
    <row r="2" spans="1:5" ht="16.5" thickBot="1" x14ac:dyDescent="0.35">
      <c r="A2" s="648" t="str">
        <f>'Note 24'!A2:D2</f>
        <v>Financial Statements for the Year Ended 31 December, 2021</v>
      </c>
      <c r="B2" s="649"/>
      <c r="C2" s="649"/>
      <c r="D2" s="650"/>
    </row>
    <row r="3" spans="1:5" ht="16.5" thickBot="1" x14ac:dyDescent="0.35">
      <c r="A3" s="648" t="s">
        <v>423</v>
      </c>
      <c r="B3" s="649"/>
      <c r="C3" s="649"/>
      <c r="D3" s="650"/>
    </row>
    <row r="4" spans="1:5" ht="16.5" thickBot="1" x14ac:dyDescent="0.35">
      <c r="A4" s="648"/>
      <c r="B4" s="649"/>
      <c r="C4" s="649"/>
      <c r="D4" s="650"/>
    </row>
    <row r="5" spans="1:5" ht="16.5" thickBot="1" x14ac:dyDescent="0.35">
      <c r="A5" s="651" t="s">
        <v>804</v>
      </c>
      <c r="B5" s="652"/>
      <c r="C5" s="652"/>
      <c r="D5" s="653"/>
    </row>
    <row r="6" spans="1:5" ht="32.25" thickBot="1" x14ac:dyDescent="0.35">
      <c r="A6" s="282" t="s">
        <v>412</v>
      </c>
      <c r="B6" s="283" t="s">
        <v>385</v>
      </c>
      <c r="C6" s="284" t="s">
        <v>772</v>
      </c>
      <c r="D6" s="285" t="s">
        <v>773</v>
      </c>
    </row>
    <row r="7" spans="1:5" x14ac:dyDescent="0.2">
      <c r="A7" s="288">
        <v>1</v>
      </c>
      <c r="B7" s="300" t="s">
        <v>449</v>
      </c>
      <c r="C7" s="300">
        <v>0</v>
      </c>
      <c r="D7" s="376">
        <v>0</v>
      </c>
    </row>
    <row r="8" spans="1:5" x14ac:dyDescent="0.2">
      <c r="A8" s="291">
        <v>2</v>
      </c>
      <c r="B8" s="301" t="s">
        <v>805</v>
      </c>
      <c r="C8" s="301">
        <v>4553005445</v>
      </c>
      <c r="D8" s="377">
        <v>4242488055.8399992</v>
      </c>
    </row>
    <row r="9" spans="1:5" x14ac:dyDescent="0.2">
      <c r="A9" s="288">
        <v>3</v>
      </c>
      <c r="B9" s="300" t="s">
        <v>806</v>
      </c>
      <c r="C9" s="300">
        <v>23172270.640000001</v>
      </c>
      <c r="D9" s="376">
        <v>1005537485.3400002</v>
      </c>
    </row>
    <row r="10" spans="1:5" ht="16.5" thickBot="1" x14ac:dyDescent="0.35">
      <c r="A10" s="293">
        <v>4</v>
      </c>
      <c r="B10" s="302" t="s">
        <v>753</v>
      </c>
      <c r="C10" s="302"/>
      <c r="D10" s="378">
        <v>199095204.72</v>
      </c>
      <c r="E10" s="303"/>
    </row>
    <row r="11" spans="1:5" ht="15" thickBot="1" x14ac:dyDescent="0.25">
      <c r="A11" s="751"/>
      <c r="B11" s="752"/>
      <c r="C11" s="752"/>
      <c r="D11" s="753"/>
    </row>
    <row r="12" spans="1:5" ht="16.5" thickBot="1" x14ac:dyDescent="0.35">
      <c r="A12" s="754" t="s">
        <v>256</v>
      </c>
      <c r="B12" s="646"/>
      <c r="C12" s="297">
        <v>4576177716</v>
      </c>
      <c r="D12" s="304">
        <f>SUM(D7:D10)</f>
        <v>5447120745.8999996</v>
      </c>
    </row>
    <row r="13" spans="1:5" ht="15.75" thickTop="1" thickBot="1" x14ac:dyDescent="0.25">
      <c r="A13" s="751"/>
      <c r="B13" s="752"/>
      <c r="C13" s="755"/>
      <c r="D13" s="756"/>
    </row>
    <row r="14" spans="1:5" ht="16.5" thickBot="1" x14ac:dyDescent="0.35">
      <c r="A14" s="748"/>
      <c r="B14" s="749"/>
      <c r="C14" s="749"/>
      <c r="D14" s="750"/>
      <c r="E14" s="299"/>
    </row>
  </sheetData>
  <mergeCells count="9">
    <mergeCell ref="A14:D14"/>
    <mergeCell ref="A11:D11"/>
    <mergeCell ref="A12:B12"/>
    <mergeCell ref="A13:D13"/>
    <mergeCell ref="A1:D1"/>
    <mergeCell ref="A2:D2"/>
    <mergeCell ref="A3:D3"/>
    <mergeCell ref="A4:D4"/>
    <mergeCell ref="A5:D5"/>
  </mergeCells>
  <pageMargins left="0.7" right="0.7" top="0.75" bottom="0.75" header="0.3" footer="0.3"/>
  <pageSetup paperSize="9" scale="64"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F13"/>
  <sheetViews>
    <sheetView zoomScaleNormal="100" zoomScaleSheetLayoutView="142" workbookViewId="0">
      <selection activeCell="C6" sqref="C6:D6"/>
    </sheetView>
  </sheetViews>
  <sheetFormatPr defaultColWidth="9.140625" defaultRowHeight="15" x14ac:dyDescent="0.25"/>
  <cols>
    <col min="1" max="1" width="4.5703125" style="68" bestFit="1" customWidth="1"/>
    <col min="2" max="2" width="40.28515625" style="68" customWidth="1"/>
    <col min="3" max="4" width="32.42578125" style="68" customWidth="1"/>
    <col min="5" max="5" width="19.42578125" style="68" customWidth="1"/>
    <col min="6" max="6" width="1.7109375" style="68" customWidth="1"/>
    <col min="7" max="7" width="20" style="68" customWidth="1"/>
    <col min="8" max="8" width="2" style="68" customWidth="1"/>
    <col min="9" max="16384" width="9.140625" style="68"/>
  </cols>
  <sheetData>
    <row r="1" spans="1:6" ht="19.5" thickBot="1" x14ac:dyDescent="0.35">
      <c r="A1" s="671" t="str">
        <f>'Note 24'!A1:D1</f>
        <v>Idah Local Government of Kogi State</v>
      </c>
      <c r="B1" s="672"/>
      <c r="C1" s="672"/>
      <c r="D1" s="673"/>
    </row>
    <row r="2" spans="1:6" ht="19.5" thickBot="1" x14ac:dyDescent="0.35">
      <c r="A2" s="671" t="str">
        <f>'Note 24'!A2:D2</f>
        <v>Financial Statements for the Year Ended 31 December, 2021</v>
      </c>
      <c r="B2" s="672"/>
      <c r="C2" s="672"/>
      <c r="D2" s="673"/>
    </row>
    <row r="3" spans="1:6" ht="19.5" thickBot="1" x14ac:dyDescent="0.35">
      <c r="A3" s="671" t="s">
        <v>423</v>
      </c>
      <c r="B3" s="672"/>
      <c r="C3" s="672"/>
      <c r="D3" s="673"/>
    </row>
    <row r="4" spans="1:6" ht="16.5" thickBot="1" x14ac:dyDescent="0.3">
      <c r="A4" s="717"/>
      <c r="B4" s="718"/>
      <c r="C4" s="718"/>
      <c r="D4" s="719"/>
    </row>
    <row r="5" spans="1:6" ht="19.5" thickBot="1" x14ac:dyDescent="0.35">
      <c r="A5" s="677" t="s">
        <v>754</v>
      </c>
      <c r="B5" s="678"/>
      <c r="C5" s="678"/>
      <c r="D5" s="679"/>
    </row>
    <row r="6" spans="1:6" ht="35.25" thickBot="1" x14ac:dyDescent="0.3">
      <c r="A6" s="73" t="s">
        <v>412</v>
      </c>
      <c r="B6" s="77" t="s">
        <v>385</v>
      </c>
      <c r="C6" s="274" t="s">
        <v>772</v>
      </c>
      <c r="D6" s="275" t="s">
        <v>773</v>
      </c>
      <c r="E6" s="69"/>
      <c r="F6" s="69"/>
    </row>
    <row r="7" spans="1:6" ht="15.75" x14ac:dyDescent="0.25">
      <c r="A7" s="112">
        <v>1</v>
      </c>
      <c r="B7" s="266" t="s">
        <v>737</v>
      </c>
      <c r="C7" s="267">
        <f>D11</f>
        <v>631504905.37000012</v>
      </c>
      <c r="D7" s="103">
        <v>178132081.21000001</v>
      </c>
      <c r="F7" s="69"/>
    </row>
    <row r="8" spans="1:6" ht="15.75" x14ac:dyDescent="0.25">
      <c r="A8" s="258">
        <v>2</v>
      </c>
      <c r="B8" s="259" t="s">
        <v>749</v>
      </c>
      <c r="C8" s="99">
        <f>'N5'!E9</f>
        <v>131351722</v>
      </c>
      <c r="D8" s="268">
        <v>453372824.16000009</v>
      </c>
      <c r="F8" s="69"/>
    </row>
    <row r="9" spans="1:6" ht="16.5" thickBot="1" x14ac:dyDescent="0.3">
      <c r="A9" s="258"/>
      <c r="B9" s="259"/>
      <c r="C9" s="99"/>
      <c r="D9" s="268"/>
      <c r="F9" s="69"/>
    </row>
    <row r="10" spans="1:6" ht="15.75" customHeight="1" thickBot="1" x14ac:dyDescent="0.3">
      <c r="A10" s="664"/>
      <c r="B10" s="665"/>
      <c r="C10" s="665"/>
      <c r="D10" s="762"/>
      <c r="E10" s="218">
        <f>C11-D11</f>
        <v>131351722</v>
      </c>
      <c r="F10" s="69"/>
    </row>
    <row r="11" spans="1:6" ht="16.5" thickBot="1" x14ac:dyDescent="0.3">
      <c r="A11" s="757" t="s">
        <v>256</v>
      </c>
      <c r="B11" s="758"/>
      <c r="C11" s="264">
        <f>SUM(C7:C9)</f>
        <v>762856627.37000012</v>
      </c>
      <c r="D11" s="265">
        <f>SUM(D7:D9)</f>
        <v>631504905.37000012</v>
      </c>
      <c r="E11" s="141"/>
      <c r="F11" s="69"/>
    </row>
    <row r="12" spans="1:6" ht="16.5" thickTop="1" thickBot="1" x14ac:dyDescent="0.3">
      <c r="A12" s="664"/>
      <c r="B12" s="665"/>
      <c r="C12" s="666"/>
      <c r="D12" s="667"/>
      <c r="E12" s="75"/>
      <c r="F12" s="69"/>
    </row>
    <row r="13" spans="1:6" ht="49.5" customHeight="1" thickBot="1" x14ac:dyDescent="0.3">
      <c r="A13" s="759"/>
      <c r="B13" s="760"/>
      <c r="C13" s="760"/>
      <c r="D13" s="761"/>
      <c r="E13" s="76"/>
    </row>
  </sheetData>
  <mergeCells count="9">
    <mergeCell ref="A11:B11"/>
    <mergeCell ref="A12:D12"/>
    <mergeCell ref="A13:D13"/>
    <mergeCell ref="A1:D1"/>
    <mergeCell ref="A2:D2"/>
    <mergeCell ref="A3:D3"/>
    <mergeCell ref="A4:D4"/>
    <mergeCell ref="A5:D5"/>
    <mergeCell ref="A10:D10"/>
  </mergeCells>
  <pageMargins left="0.7" right="0.7" top="0.75" bottom="0.75" header="0.3" footer="0.3"/>
  <pageSetup scale="72"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249977111117893"/>
  </sheetPr>
  <dimension ref="A1:F14"/>
  <sheetViews>
    <sheetView zoomScaleNormal="100" zoomScaleSheetLayoutView="142" workbookViewId="0">
      <selection activeCell="C6" sqref="C6:D6"/>
    </sheetView>
  </sheetViews>
  <sheetFormatPr defaultColWidth="9.140625" defaultRowHeight="15" x14ac:dyDescent="0.25"/>
  <cols>
    <col min="1" max="1" width="4.5703125" style="68" bestFit="1" customWidth="1"/>
    <col min="2" max="2" width="40.28515625" style="68" customWidth="1"/>
    <col min="3" max="4" width="32.42578125" style="68" customWidth="1"/>
    <col min="5" max="5" width="19.42578125" style="68" customWidth="1"/>
    <col min="6" max="6" width="1.7109375" style="68" customWidth="1"/>
    <col min="7" max="7" width="20" style="68" customWidth="1"/>
    <col min="8" max="8" width="2" style="68" customWidth="1"/>
    <col min="9" max="16384" width="9.140625" style="68"/>
  </cols>
  <sheetData>
    <row r="1" spans="1:6" ht="19.5" thickBot="1" x14ac:dyDescent="0.35">
      <c r="A1" s="671" t="str">
        <f>'Note 24'!A1:D1</f>
        <v>Idah Local Government of Kogi State</v>
      </c>
      <c r="B1" s="672"/>
      <c r="C1" s="672"/>
      <c r="D1" s="673"/>
    </row>
    <row r="2" spans="1:6" ht="19.5" thickBot="1" x14ac:dyDescent="0.35">
      <c r="A2" s="671" t="str">
        <f>'Note 24'!A2:D2</f>
        <v>Financial Statements for the Year Ended 31 December, 2021</v>
      </c>
      <c r="B2" s="672"/>
      <c r="C2" s="672"/>
      <c r="D2" s="673"/>
    </row>
    <row r="3" spans="1:6" ht="19.5" thickBot="1" x14ac:dyDescent="0.35">
      <c r="A3" s="671" t="s">
        <v>423</v>
      </c>
      <c r="B3" s="672"/>
      <c r="C3" s="672"/>
      <c r="D3" s="673"/>
    </row>
    <row r="4" spans="1:6" ht="16.5" thickBot="1" x14ac:dyDescent="0.3">
      <c r="A4" s="717"/>
      <c r="B4" s="718"/>
      <c r="C4" s="718"/>
      <c r="D4" s="719"/>
    </row>
    <row r="5" spans="1:6" ht="19.5" thickBot="1" x14ac:dyDescent="0.35">
      <c r="A5" s="677" t="s">
        <v>751</v>
      </c>
      <c r="B5" s="678"/>
      <c r="C5" s="678"/>
      <c r="D5" s="679"/>
    </row>
    <row r="6" spans="1:6" ht="35.25" thickBot="1" x14ac:dyDescent="0.3">
      <c r="A6" s="70" t="s">
        <v>412</v>
      </c>
      <c r="B6" s="71" t="s">
        <v>385</v>
      </c>
      <c r="C6" s="274" t="s">
        <v>772</v>
      </c>
      <c r="D6" s="275" t="s">
        <v>773</v>
      </c>
      <c r="E6" s="69"/>
      <c r="F6" s="69"/>
    </row>
    <row r="7" spans="1:6" ht="15.75" x14ac:dyDescent="0.25">
      <c r="A7" s="258">
        <v>1</v>
      </c>
      <c r="B7" s="259" t="s">
        <v>738</v>
      </c>
      <c r="C7" s="269">
        <v>10366798.779999999</v>
      </c>
      <c r="D7" s="268">
        <v>0</v>
      </c>
      <c r="F7" s="69"/>
    </row>
    <row r="8" spans="1:6" ht="15.75" x14ac:dyDescent="0.25">
      <c r="A8" s="260">
        <v>2</v>
      </c>
      <c r="B8" s="261" t="s">
        <v>739</v>
      </c>
      <c r="C8" s="262">
        <v>8451016.4499999993</v>
      </c>
      <c r="D8" s="263"/>
      <c r="F8" s="69"/>
    </row>
    <row r="9" spans="1:6" ht="15.75" x14ac:dyDescent="0.25">
      <c r="A9" s="260">
        <v>3</v>
      </c>
      <c r="B9" s="261" t="s">
        <v>740</v>
      </c>
      <c r="C9" s="262">
        <v>1885782.32</v>
      </c>
      <c r="D9" s="263">
        <v>0</v>
      </c>
      <c r="E9" s="135"/>
      <c r="F9" s="69"/>
    </row>
    <row r="10" spans="1:6" ht="15.75" x14ac:dyDescent="0.25">
      <c r="A10" s="113"/>
      <c r="B10" s="256"/>
      <c r="C10" s="257"/>
      <c r="D10" s="104"/>
      <c r="E10" s="135"/>
      <c r="F10" s="69"/>
    </row>
    <row r="11" spans="1:6" ht="15.75" customHeight="1" thickBot="1" x14ac:dyDescent="0.3">
      <c r="A11" s="763"/>
      <c r="B11" s="666"/>
      <c r="C11" s="666"/>
      <c r="D11" s="667"/>
      <c r="E11" s="218"/>
      <c r="F11" s="69"/>
    </row>
    <row r="12" spans="1:6" ht="16.5" thickBot="1" x14ac:dyDescent="0.3">
      <c r="A12" s="757" t="s">
        <v>256</v>
      </c>
      <c r="B12" s="758"/>
      <c r="C12" s="264">
        <f>SUM(C7:C10)</f>
        <v>20703597.549999997</v>
      </c>
      <c r="D12" s="265">
        <f>SUM(D7:D9)</f>
        <v>0</v>
      </c>
      <c r="E12" s="141"/>
      <c r="F12" s="69"/>
    </row>
    <row r="13" spans="1:6" ht="16.5" thickTop="1" thickBot="1" x14ac:dyDescent="0.3">
      <c r="A13" s="664"/>
      <c r="B13" s="665"/>
      <c r="C13" s="666"/>
      <c r="D13" s="667"/>
      <c r="E13" s="75"/>
      <c r="F13" s="69"/>
    </row>
    <row r="14" spans="1:6" ht="49.5" customHeight="1" thickBot="1" x14ac:dyDescent="0.3">
      <c r="A14" s="759"/>
      <c r="B14" s="760"/>
      <c r="C14" s="760"/>
      <c r="D14" s="761"/>
      <c r="E14" s="76"/>
    </row>
  </sheetData>
  <mergeCells count="9">
    <mergeCell ref="A12:B12"/>
    <mergeCell ref="A13:D13"/>
    <mergeCell ref="A14:D14"/>
    <mergeCell ref="A1:D1"/>
    <mergeCell ref="A2:D2"/>
    <mergeCell ref="A3:D3"/>
    <mergeCell ref="A4:D4"/>
    <mergeCell ref="A5:D5"/>
    <mergeCell ref="A11:D11"/>
  </mergeCells>
  <pageMargins left="0.7" right="0.7" top="0.75" bottom="0.75" header="0.3" footer="0.3"/>
  <pageSetup scale="72"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249977111117893"/>
  </sheetPr>
  <dimension ref="A1:E12"/>
  <sheetViews>
    <sheetView zoomScaleNormal="100" zoomScaleSheetLayoutView="154" workbookViewId="0">
      <selection activeCell="C8" sqref="C8"/>
    </sheetView>
  </sheetViews>
  <sheetFormatPr defaultColWidth="9.140625" defaultRowHeight="15" x14ac:dyDescent="0.25"/>
  <cols>
    <col min="1" max="1" width="5" style="30" customWidth="1"/>
    <col min="2" max="2" width="35.140625" style="30" customWidth="1"/>
    <col min="3" max="3" width="32.42578125" style="30" customWidth="1"/>
    <col min="4" max="4" width="32" style="30" customWidth="1"/>
    <col min="5" max="5" width="2.7109375" style="30" customWidth="1"/>
    <col min="6" max="16384" width="9.140625" style="30"/>
  </cols>
  <sheetData>
    <row r="1" spans="1:5" ht="19.5" thickBot="1" x14ac:dyDescent="0.35">
      <c r="A1" s="671" t="str">
        <f>'Note 25'!A1:D1</f>
        <v>Idah Local Government of Kogi State</v>
      </c>
      <c r="B1" s="672"/>
      <c r="C1" s="672"/>
      <c r="D1" s="673"/>
    </row>
    <row r="2" spans="1:5" ht="19.5" thickBot="1" x14ac:dyDescent="0.35">
      <c r="A2" s="671" t="str">
        <f>'Note 25'!A2:D2</f>
        <v>Financial Statements for the Year Ended 31 December, 2021</v>
      </c>
      <c r="B2" s="672"/>
      <c r="C2" s="672"/>
      <c r="D2" s="673"/>
    </row>
    <row r="3" spans="1:5" ht="19.5" thickBot="1" x14ac:dyDescent="0.35">
      <c r="A3" s="671" t="s">
        <v>423</v>
      </c>
      <c r="B3" s="672"/>
      <c r="C3" s="672"/>
      <c r="D3" s="673"/>
    </row>
    <row r="4" spans="1:5" ht="16.5" thickBot="1" x14ac:dyDescent="0.3">
      <c r="A4" s="717"/>
      <c r="B4" s="718"/>
      <c r="C4" s="718"/>
      <c r="D4" s="719"/>
    </row>
    <row r="5" spans="1:5" ht="19.5" thickBot="1" x14ac:dyDescent="0.35">
      <c r="A5" s="677" t="s">
        <v>491</v>
      </c>
      <c r="B5" s="678"/>
      <c r="C5" s="678"/>
      <c r="D5" s="679"/>
      <c r="E5" s="111"/>
    </row>
    <row r="6" spans="1:5" ht="16.5" thickBot="1" x14ac:dyDescent="0.3">
      <c r="A6" s="254" t="s">
        <v>412</v>
      </c>
      <c r="B6" s="81" t="s">
        <v>385</v>
      </c>
      <c r="C6" s="82" t="str">
        <f>'Note 25'!C6</f>
        <v>Year Ended 31st 
December 2020</v>
      </c>
      <c r="D6" s="83" t="str">
        <f>'Note 25'!D6</f>
        <v>Year Ended 31st 
December 2019</v>
      </c>
      <c r="E6" s="111"/>
    </row>
    <row r="7" spans="1:5" ht="18.75" x14ac:dyDescent="0.3">
      <c r="A7" s="112">
        <v>1</v>
      </c>
      <c r="B7" s="244" t="s">
        <v>254</v>
      </c>
      <c r="C7" s="270">
        <v>0</v>
      </c>
      <c r="D7" s="271">
        <v>31028980.140000001</v>
      </c>
      <c r="E7" s="111"/>
    </row>
    <row r="8" spans="1:5" ht="19.5" thickBot="1" x14ac:dyDescent="0.35">
      <c r="A8" s="272"/>
      <c r="B8" s="114"/>
      <c r="C8" s="273"/>
      <c r="D8" s="115"/>
      <c r="E8" s="111"/>
    </row>
    <row r="9" spans="1:5" ht="18.75" customHeight="1" thickBot="1" x14ac:dyDescent="0.3">
      <c r="A9" s="664"/>
      <c r="B9" s="665"/>
      <c r="C9" s="665"/>
      <c r="D9" s="762"/>
      <c r="E9" s="111"/>
    </row>
    <row r="10" spans="1:5" ht="19.5" thickBot="1" x14ac:dyDescent="0.35">
      <c r="A10" s="764" t="s">
        <v>477</v>
      </c>
      <c r="B10" s="765"/>
      <c r="C10" s="116">
        <f>SUM(C7:C8)</f>
        <v>0</v>
      </c>
      <c r="D10" s="255">
        <f>SUM(D7:D8)</f>
        <v>31028980.140000001</v>
      </c>
      <c r="E10" s="111"/>
    </row>
    <row r="11" spans="1:5" ht="18.75" customHeight="1" thickTop="1" thickBot="1" x14ac:dyDescent="0.3">
      <c r="A11" s="664"/>
      <c r="B11" s="665"/>
      <c r="C11" s="666"/>
      <c r="D11" s="667"/>
      <c r="E11" s="111"/>
    </row>
    <row r="12" spans="1:5" x14ac:dyDescent="0.25">
      <c r="A12" s="111"/>
      <c r="B12" s="111"/>
      <c r="C12" s="111"/>
      <c r="D12" s="111"/>
      <c r="E12" s="111"/>
    </row>
  </sheetData>
  <mergeCells count="8">
    <mergeCell ref="A9:D9"/>
    <mergeCell ref="A10:B10"/>
    <mergeCell ref="A11:D11"/>
    <mergeCell ref="A1:D1"/>
    <mergeCell ref="A2:D2"/>
    <mergeCell ref="A3:D3"/>
    <mergeCell ref="A4:D4"/>
    <mergeCell ref="A5:D5"/>
  </mergeCells>
  <pageMargins left="0.45" right="0.45" top="0.75" bottom="0.75" header="0.3" footer="0.3"/>
  <pageSetup scale="88" orientation="portrait" r:id="rId1"/>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G49"/>
  <sheetViews>
    <sheetView showGridLines="0" topLeftCell="A8" zoomScaleNormal="100" zoomScaleSheetLayoutView="100" workbookViewId="0">
      <selection activeCell="I22" sqref="I22"/>
    </sheetView>
  </sheetViews>
  <sheetFormatPr defaultColWidth="9.140625" defaultRowHeight="12.75" x14ac:dyDescent="0.25"/>
  <cols>
    <col min="1" max="1" width="29.7109375" style="393" customWidth="1"/>
    <col min="2" max="2" width="7.85546875" style="399" customWidth="1"/>
    <col min="3" max="3" width="16.42578125" style="393" bestFit="1" customWidth="1"/>
    <col min="4" max="4" width="16.85546875" style="393" bestFit="1" customWidth="1"/>
    <col min="5" max="5" width="15.85546875" style="393" bestFit="1" customWidth="1"/>
    <col min="6" max="6" width="16.28515625" style="393" bestFit="1" customWidth="1"/>
    <col min="7" max="16384" width="9.140625" style="393"/>
  </cols>
  <sheetData>
    <row r="1" spans="1:6" ht="13.5" x14ac:dyDescent="0.25">
      <c r="A1" s="528" t="str">
        <f>SOFPe!A1:F1</f>
        <v>Idah Local Government of Kogi State</v>
      </c>
      <c r="B1" s="528"/>
      <c r="C1" s="528"/>
      <c r="D1" s="528"/>
      <c r="E1" s="528"/>
      <c r="F1" s="528"/>
    </row>
    <row r="2" spans="1:6" ht="13.5" x14ac:dyDescent="0.25">
      <c r="A2" s="528" t="str">
        <f>SOFPe!A2:F2</f>
        <v>Financial Statements for the Year Ended 31 December, 2021</v>
      </c>
      <c r="B2" s="528"/>
      <c r="C2" s="528"/>
      <c r="D2" s="528"/>
      <c r="E2" s="528"/>
      <c r="F2" s="528"/>
    </row>
    <row r="3" spans="1:6" ht="13.5" x14ac:dyDescent="0.25">
      <c r="A3" s="528" t="s">
        <v>417</v>
      </c>
      <c r="B3" s="528"/>
      <c r="C3" s="528"/>
      <c r="D3" s="528"/>
      <c r="E3" s="528"/>
      <c r="F3" s="528"/>
    </row>
    <row r="4" spans="1:6" x14ac:dyDescent="0.25">
      <c r="A4" s="529"/>
      <c r="B4" s="529"/>
      <c r="C4" s="529"/>
      <c r="D4" s="529"/>
      <c r="E4" s="529"/>
      <c r="F4" s="529"/>
    </row>
    <row r="5" spans="1:6" ht="13.5" x14ac:dyDescent="0.25">
      <c r="A5" s="532" t="s">
        <v>325</v>
      </c>
      <c r="B5" s="444" t="s">
        <v>324</v>
      </c>
      <c r="C5" s="528" t="str">
        <f>SOFPe!E5</f>
        <v>Year Ended 31st 
December 2021</v>
      </c>
      <c r="D5" s="528"/>
      <c r="E5" s="528" t="str">
        <f>SOFPe!F5</f>
        <v>Year Ended 31st 
December 2020</v>
      </c>
      <c r="F5" s="528"/>
    </row>
    <row r="6" spans="1:6" ht="13.5" x14ac:dyDescent="0.25">
      <c r="A6" s="532"/>
      <c r="B6" s="444"/>
      <c r="D6" s="394"/>
      <c r="F6" s="394"/>
    </row>
    <row r="7" spans="1:6" ht="13.5" x14ac:dyDescent="0.25">
      <c r="A7" s="394" t="s">
        <v>326</v>
      </c>
      <c r="B7" s="444"/>
      <c r="C7" s="398"/>
      <c r="D7" s="396"/>
      <c r="F7" s="394"/>
    </row>
    <row r="8" spans="1:6" ht="13.5" x14ac:dyDescent="0.25">
      <c r="A8" s="393" t="s">
        <v>265</v>
      </c>
      <c r="B8" s="399">
        <v>9</v>
      </c>
      <c r="C8" s="452">
        <v>2815101</v>
      </c>
      <c r="E8" s="452">
        <v>2944307</v>
      </c>
    </row>
    <row r="9" spans="1:6" x14ac:dyDescent="0.25">
      <c r="A9" s="393" t="s">
        <v>757</v>
      </c>
      <c r="E9" s="393">
        <v>0</v>
      </c>
    </row>
    <row r="10" spans="1:6" x14ac:dyDescent="0.25">
      <c r="A10" s="393" t="s">
        <v>733</v>
      </c>
      <c r="C10" s="393">
        <v>0</v>
      </c>
      <c r="E10" s="393">
        <v>0</v>
      </c>
    </row>
    <row r="11" spans="1:6" ht="13.5" x14ac:dyDescent="0.25">
      <c r="A11" s="394" t="s">
        <v>327</v>
      </c>
      <c r="B11" s="444"/>
      <c r="D11" s="394">
        <f>SUM(C8:C10)</f>
        <v>2815101</v>
      </c>
      <c r="F11" s="394">
        <f>SUM(E8:E10)</f>
        <v>2944307</v>
      </c>
    </row>
    <row r="12" spans="1:6" x14ac:dyDescent="0.25">
      <c r="A12" s="529"/>
      <c r="B12" s="529"/>
      <c r="C12" s="529"/>
      <c r="D12" s="529"/>
      <c r="E12" s="529"/>
      <c r="F12" s="529"/>
    </row>
    <row r="13" spans="1:6" ht="13.5" x14ac:dyDescent="0.25">
      <c r="A13" s="394" t="s">
        <v>328</v>
      </c>
      <c r="B13" s="444"/>
      <c r="D13" s="394"/>
      <c r="F13" s="394"/>
    </row>
    <row r="14" spans="1:6" x14ac:dyDescent="0.25">
      <c r="A14" s="393" t="s">
        <v>262</v>
      </c>
      <c r="C14" s="393">
        <f>'Note 21'!D9</f>
        <v>0</v>
      </c>
      <c r="E14" s="393">
        <f>'Note 21'!D9</f>
        <v>0</v>
      </c>
    </row>
    <row r="15" spans="1:6" x14ac:dyDescent="0.25">
      <c r="A15" s="393" t="s">
        <v>261</v>
      </c>
      <c r="C15" s="393">
        <f>Note22!F18</f>
        <v>0</v>
      </c>
      <c r="E15" s="393">
        <v>0</v>
      </c>
    </row>
    <row r="16" spans="1:6" ht="13.5" x14ac:dyDescent="0.25">
      <c r="A16" s="393" t="s">
        <v>259</v>
      </c>
      <c r="B16" s="399">
        <v>7</v>
      </c>
      <c r="C16" s="429">
        <v>2819186141</v>
      </c>
      <c r="E16" s="452">
        <v>2915576753</v>
      </c>
    </row>
    <row r="17" spans="1:6" x14ac:dyDescent="0.25">
      <c r="A17" s="393" t="s">
        <v>257</v>
      </c>
      <c r="C17" s="393">
        <v>0</v>
      </c>
      <c r="E17" s="393">
        <v>0</v>
      </c>
    </row>
    <row r="18" spans="1:6" ht="13.5" x14ac:dyDescent="0.25">
      <c r="A18" s="394" t="s">
        <v>329</v>
      </c>
      <c r="B18" s="444"/>
      <c r="D18" s="394">
        <f>SUM(C14:C17)</f>
        <v>2819186141</v>
      </c>
      <c r="F18" s="394">
        <f>SUM(E14:E17)</f>
        <v>2915576753</v>
      </c>
    </row>
    <row r="19" spans="1:6" x14ac:dyDescent="0.25">
      <c r="A19" s="529"/>
      <c r="B19" s="529"/>
      <c r="C19" s="529"/>
      <c r="D19" s="529"/>
      <c r="E19" s="529"/>
      <c r="F19" s="529"/>
    </row>
    <row r="20" spans="1:6" ht="13.5" x14ac:dyDescent="0.25">
      <c r="A20" s="394" t="s">
        <v>330</v>
      </c>
      <c r="B20" s="444"/>
      <c r="D20" s="394">
        <f>D11+D18</f>
        <v>2822001242</v>
      </c>
      <c r="F20" s="394">
        <f>F11+F18</f>
        <v>2918521060</v>
      </c>
    </row>
    <row r="21" spans="1:6" x14ac:dyDescent="0.25">
      <c r="A21" s="529"/>
      <c r="B21" s="529"/>
      <c r="C21" s="529"/>
      <c r="D21" s="529"/>
      <c r="E21" s="529"/>
      <c r="F21" s="529"/>
    </row>
    <row r="22" spans="1:6" ht="13.5" x14ac:dyDescent="0.25">
      <c r="A22" s="394" t="s">
        <v>331</v>
      </c>
      <c r="B22" s="444"/>
      <c r="D22" s="394"/>
      <c r="F22" s="394"/>
    </row>
    <row r="23" spans="1:6" ht="13.5" x14ac:dyDescent="0.25">
      <c r="A23" s="394" t="s">
        <v>332</v>
      </c>
      <c r="B23" s="444"/>
      <c r="D23" s="394"/>
      <c r="F23" s="394"/>
    </row>
    <row r="24" spans="1:6" ht="13.5" x14ac:dyDescent="0.25">
      <c r="A24" s="393" t="s">
        <v>255</v>
      </c>
      <c r="B24" s="399">
        <v>10</v>
      </c>
      <c r="C24" s="429">
        <v>-3489245844</v>
      </c>
      <c r="D24" s="429"/>
      <c r="E24" s="429">
        <v>-3103468719</v>
      </c>
    </row>
    <row r="25" spans="1:6" x14ac:dyDescent="0.25">
      <c r="A25" s="393" t="s">
        <v>254</v>
      </c>
      <c r="C25" s="393">
        <v>0</v>
      </c>
      <c r="E25" s="393">
        <v>0</v>
      </c>
    </row>
    <row r="26" spans="1:6" x14ac:dyDescent="0.25">
      <c r="A26" s="393" t="s">
        <v>252</v>
      </c>
      <c r="C26" s="393">
        <v>0</v>
      </c>
      <c r="E26" s="393">
        <v>0</v>
      </c>
    </row>
    <row r="27" spans="1:6" ht="13.5" x14ac:dyDescent="0.25">
      <c r="A27" s="394" t="s">
        <v>333</v>
      </c>
      <c r="B27" s="444"/>
      <c r="D27" s="394">
        <f>SUM(C24:C26)</f>
        <v>-3489245844</v>
      </c>
      <c r="F27" s="394">
        <f>SUM(E24:E26)</f>
        <v>-3103468719</v>
      </c>
    </row>
    <row r="28" spans="1:6" x14ac:dyDescent="0.25">
      <c r="A28" s="529"/>
      <c r="B28" s="529"/>
      <c r="C28" s="529"/>
      <c r="D28" s="529"/>
      <c r="E28" s="529"/>
      <c r="F28" s="529"/>
    </row>
    <row r="29" spans="1:6" ht="13.5" x14ac:dyDescent="0.25">
      <c r="A29" s="394" t="s">
        <v>334</v>
      </c>
      <c r="B29" s="444"/>
      <c r="F29" s="394"/>
    </row>
    <row r="30" spans="1:6" x14ac:dyDescent="0.25">
      <c r="A30" s="393" t="s">
        <v>250</v>
      </c>
      <c r="C30" s="393">
        <f>'Note 28'!C10</f>
        <v>0</v>
      </c>
      <c r="E30" s="393">
        <f>'Note 28'!D10</f>
        <v>0</v>
      </c>
    </row>
    <row r="31" spans="1:6" ht="13.5" x14ac:dyDescent="0.25">
      <c r="A31" s="394" t="s">
        <v>335</v>
      </c>
      <c r="B31" s="444"/>
      <c r="D31" s="394">
        <f>C30</f>
        <v>0</v>
      </c>
      <c r="F31" s="394">
        <f>E30</f>
        <v>0</v>
      </c>
    </row>
    <row r="32" spans="1:6" x14ac:dyDescent="0.25">
      <c r="A32" s="529"/>
      <c r="B32" s="529"/>
      <c r="C32" s="529"/>
      <c r="D32" s="529"/>
      <c r="E32" s="529"/>
      <c r="F32" s="529"/>
    </row>
    <row r="33" spans="1:7" ht="13.5" x14ac:dyDescent="0.25">
      <c r="A33" s="394" t="s">
        <v>336</v>
      </c>
      <c r="B33" s="444"/>
      <c r="D33" s="394">
        <f>D27+D31</f>
        <v>-3489245844</v>
      </c>
      <c r="F33" s="394">
        <f>F27+F31</f>
        <v>-3103468719</v>
      </c>
    </row>
    <row r="34" spans="1:7" x14ac:dyDescent="0.25">
      <c r="A34" s="529"/>
      <c r="B34" s="529"/>
      <c r="C34" s="529"/>
      <c r="D34" s="529"/>
      <c r="E34" s="529"/>
      <c r="F34" s="529"/>
    </row>
    <row r="35" spans="1:7" ht="13.5" x14ac:dyDescent="0.25">
      <c r="A35" s="394" t="s">
        <v>337</v>
      </c>
      <c r="B35" s="444"/>
      <c r="D35" s="394">
        <f>D20+D33</f>
        <v>-667244602</v>
      </c>
      <c r="F35" s="394">
        <f>F20+F33</f>
        <v>-184947659</v>
      </c>
    </row>
    <row r="36" spans="1:7" x14ac:dyDescent="0.25">
      <c r="A36" s="529"/>
      <c r="B36" s="529"/>
      <c r="C36" s="529"/>
      <c r="D36" s="529"/>
      <c r="E36" s="529"/>
      <c r="F36" s="529"/>
    </row>
    <row r="37" spans="1:7" ht="13.5" x14ac:dyDescent="0.25">
      <c r="A37" s="394" t="s">
        <v>338</v>
      </c>
      <c r="B37" s="444"/>
      <c r="F37" s="394"/>
    </row>
    <row r="38" spans="1:7" ht="13.5" x14ac:dyDescent="0.25">
      <c r="A38" s="393" t="s">
        <v>485</v>
      </c>
      <c r="B38" s="399">
        <v>11</v>
      </c>
      <c r="C38" s="393">
        <f>D35-C39</f>
        <v>-565656183.25</v>
      </c>
      <c r="E38" s="429">
        <v>-363005024</v>
      </c>
    </row>
    <row r="39" spans="1:7" ht="13.5" x14ac:dyDescent="0.25">
      <c r="A39" s="393" t="s">
        <v>248</v>
      </c>
      <c r="C39" s="393">
        <f>SOFPe!E26</f>
        <v>-101588418.75</v>
      </c>
      <c r="E39" s="429">
        <v>178057365</v>
      </c>
    </row>
    <row r="40" spans="1:7" ht="13.5" x14ac:dyDescent="0.25">
      <c r="A40" s="455" t="s">
        <v>339</v>
      </c>
      <c r="B40" s="456"/>
      <c r="C40" s="483"/>
      <c r="D40" s="455">
        <f>C38+C39</f>
        <v>-667244602</v>
      </c>
      <c r="E40" s="455"/>
      <c r="F40" s="455">
        <f>E38+E39</f>
        <v>-184947659</v>
      </c>
    </row>
    <row r="41" spans="1:7" ht="13.5" x14ac:dyDescent="0.25">
      <c r="A41" s="484"/>
      <c r="B41" s="485"/>
      <c r="C41" s="476"/>
      <c r="D41" s="486"/>
      <c r="E41" s="486"/>
      <c r="F41" s="487"/>
      <c r="G41" s="454"/>
    </row>
    <row r="42" spans="1:7" x14ac:dyDescent="0.25">
      <c r="A42" s="467"/>
      <c r="B42" s="462"/>
      <c r="C42" s="464"/>
      <c r="D42" s="535"/>
      <c r="E42" s="535"/>
      <c r="F42" s="536"/>
      <c r="G42" s="454"/>
    </row>
    <row r="43" spans="1:7" x14ac:dyDescent="0.25">
      <c r="A43" s="467"/>
      <c r="B43" s="462"/>
      <c r="C43" s="464"/>
      <c r="D43" s="464"/>
      <c r="E43" s="464"/>
      <c r="F43" s="479"/>
      <c r="G43" s="454"/>
    </row>
    <row r="44" spans="1:7" x14ac:dyDescent="0.25">
      <c r="A44" s="467"/>
      <c r="B44" s="462"/>
      <c r="C44" s="464"/>
      <c r="D44" s="464"/>
      <c r="E44" s="464"/>
      <c r="F44" s="479"/>
      <c r="G44" s="454"/>
    </row>
    <row r="45" spans="1:7" ht="13.5" x14ac:dyDescent="0.25">
      <c r="A45" s="522" t="s">
        <v>959</v>
      </c>
      <c r="B45" s="523"/>
      <c r="C45" s="523"/>
      <c r="D45" s="464"/>
      <c r="E45" s="464"/>
      <c r="F45" s="479"/>
      <c r="G45" s="454"/>
    </row>
    <row r="46" spans="1:7" x14ac:dyDescent="0.25">
      <c r="A46" s="467" t="str">
        <f>SOFPe!A32</f>
        <v>Local Government Treasurer (LGT)</v>
      </c>
      <c r="B46" s="462"/>
      <c r="C46" s="464"/>
      <c r="D46" s="464"/>
      <c r="E46" s="464"/>
      <c r="F46" s="479"/>
      <c r="G46" s="454"/>
    </row>
    <row r="47" spans="1:7" x14ac:dyDescent="0.25">
      <c r="A47" s="467" t="str">
        <f>SOFPe!A33:C33</f>
        <v>Idah Local Government</v>
      </c>
      <c r="B47" s="462"/>
      <c r="C47" s="464"/>
      <c r="D47" s="464"/>
      <c r="E47" s="464"/>
      <c r="F47" s="479"/>
      <c r="G47" s="454"/>
    </row>
    <row r="48" spans="1:7" x14ac:dyDescent="0.25">
      <c r="A48" s="468" t="s">
        <v>484</v>
      </c>
      <c r="B48" s="469"/>
      <c r="C48" s="480"/>
      <c r="D48" s="480"/>
      <c r="E48" s="480"/>
      <c r="F48" s="482"/>
      <c r="G48" s="454"/>
    </row>
    <row r="49" spans="1:6" x14ac:dyDescent="0.25">
      <c r="A49" s="459"/>
      <c r="B49" s="460"/>
      <c r="C49" s="459"/>
      <c r="D49" s="459"/>
      <c r="E49" s="459"/>
      <c r="F49" s="459"/>
    </row>
  </sheetData>
  <mergeCells count="16">
    <mergeCell ref="A21:F21"/>
    <mergeCell ref="A19:F19"/>
    <mergeCell ref="A12:F12"/>
    <mergeCell ref="A32:F32"/>
    <mergeCell ref="A1:F1"/>
    <mergeCell ref="A2:F2"/>
    <mergeCell ref="A3:F3"/>
    <mergeCell ref="E5:F5"/>
    <mergeCell ref="C5:D5"/>
    <mergeCell ref="A4:F4"/>
    <mergeCell ref="A5:A6"/>
    <mergeCell ref="A45:C45"/>
    <mergeCell ref="A34:F34"/>
    <mergeCell ref="A36:F36"/>
    <mergeCell ref="D42:F42"/>
    <mergeCell ref="A28:F28"/>
  </mergeCells>
  <pageMargins left="0.7" right="0.7" top="0.75" bottom="0.75" header="0.3" footer="0.3"/>
  <pageSetup paperSize="9" scale="64"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249977111117893"/>
  </sheetPr>
  <dimension ref="A1:F15"/>
  <sheetViews>
    <sheetView zoomScaleNormal="100" zoomScaleSheetLayoutView="106" workbookViewId="0">
      <selection activeCell="B6" sqref="B6"/>
    </sheetView>
  </sheetViews>
  <sheetFormatPr defaultColWidth="9.140625" defaultRowHeight="15" x14ac:dyDescent="0.25"/>
  <cols>
    <col min="1" max="1" width="4.28515625" style="68" customWidth="1"/>
    <col min="2" max="2" width="53.5703125" style="68" customWidth="1"/>
    <col min="3" max="3" width="31.28515625" style="68" customWidth="1"/>
    <col min="4" max="4" width="31.42578125" style="68" customWidth="1"/>
    <col min="5" max="5" width="19.7109375" style="68" customWidth="1"/>
    <col min="6" max="6" width="25.5703125" style="68" customWidth="1"/>
    <col min="7" max="16384" width="9.140625" style="68"/>
  </cols>
  <sheetData>
    <row r="1" spans="1:6" ht="19.5" thickBot="1" x14ac:dyDescent="0.35">
      <c r="A1" s="671" t="str">
        <f>'Note 26'!A1:D1</f>
        <v>Idah Local Government of Kogi State</v>
      </c>
      <c r="B1" s="672"/>
      <c r="C1" s="672"/>
      <c r="D1" s="673"/>
    </row>
    <row r="2" spans="1:6" ht="19.5" thickBot="1" x14ac:dyDescent="0.35">
      <c r="A2" s="671" t="str">
        <f>'Note 26'!A2:D2</f>
        <v>Financial Statements for the Year Ended 31 December, 2021</v>
      </c>
      <c r="B2" s="672"/>
      <c r="C2" s="672"/>
      <c r="D2" s="673"/>
    </row>
    <row r="3" spans="1:6" ht="19.5" thickBot="1" x14ac:dyDescent="0.35">
      <c r="A3" s="671" t="s">
        <v>423</v>
      </c>
      <c r="B3" s="672"/>
      <c r="C3" s="672"/>
      <c r="D3" s="673"/>
    </row>
    <row r="4" spans="1:6" ht="16.5" thickBot="1" x14ac:dyDescent="0.3">
      <c r="A4" s="717"/>
      <c r="B4" s="718"/>
      <c r="C4" s="718"/>
      <c r="D4" s="719"/>
    </row>
    <row r="5" spans="1:6" ht="19.5" thickBot="1" x14ac:dyDescent="0.35">
      <c r="A5" s="677" t="s">
        <v>492</v>
      </c>
      <c r="B5" s="678"/>
      <c r="C5" s="678"/>
      <c r="D5" s="679"/>
    </row>
    <row r="6" spans="1:6" ht="16.5" thickBot="1" x14ac:dyDescent="0.3">
      <c r="A6" s="70" t="s">
        <v>412</v>
      </c>
      <c r="B6" s="71" t="s">
        <v>385</v>
      </c>
      <c r="C6" s="72" t="str">
        <f>'Note 26'!C6</f>
        <v>Year Ended 31st 
December 2020</v>
      </c>
      <c r="D6" s="78" t="str">
        <f>'Note 26'!D6</f>
        <v>Year Ended 31st 
December 2019</v>
      </c>
    </row>
    <row r="7" spans="1:6" x14ac:dyDescent="0.25">
      <c r="A7" s="86"/>
      <c r="B7" s="68" t="s">
        <v>499</v>
      </c>
      <c r="C7" s="141">
        <v>28934435963.240002</v>
      </c>
      <c r="D7" s="141"/>
      <c r="E7" s="68" t="s">
        <v>771</v>
      </c>
      <c r="F7" s="141"/>
    </row>
    <row r="8" spans="1:6" ht="15.75" thickBot="1" x14ac:dyDescent="0.3">
      <c r="A8" s="84"/>
      <c r="B8" s="68" t="s">
        <v>500</v>
      </c>
      <c r="C8" s="141">
        <v>16340838225.51</v>
      </c>
      <c r="D8" s="141"/>
      <c r="F8" s="141"/>
    </row>
    <row r="9" spans="1:6" ht="15.75" customHeight="1" thickBot="1" x14ac:dyDescent="0.3">
      <c r="A9" s="766"/>
      <c r="B9" s="767"/>
      <c r="C9" s="767"/>
      <c r="D9" s="768"/>
    </row>
    <row r="10" spans="1:6" ht="16.5" thickBot="1" x14ac:dyDescent="0.3">
      <c r="A10" s="777" t="s">
        <v>253</v>
      </c>
      <c r="B10" s="778"/>
      <c r="C10" s="79">
        <f>SUM(C7:C8)</f>
        <v>45275274188.75</v>
      </c>
      <c r="D10" s="80"/>
    </row>
    <row r="11" spans="1:6" ht="15.75" customHeight="1" thickBot="1" x14ac:dyDescent="0.3">
      <c r="A11" s="769"/>
      <c r="B11" s="770"/>
      <c r="C11" s="771"/>
      <c r="D11" s="772"/>
    </row>
    <row r="12" spans="1:6" ht="15.75" customHeight="1" thickBot="1" x14ac:dyDescent="0.3">
      <c r="A12" s="766"/>
      <c r="B12" s="767"/>
      <c r="C12" s="767"/>
      <c r="D12" s="773"/>
    </row>
    <row r="13" spans="1:6" ht="65.25" customHeight="1" thickBot="1" x14ac:dyDescent="0.3">
      <c r="A13" s="774"/>
      <c r="B13" s="775"/>
      <c r="C13" s="775"/>
      <c r="D13" s="776"/>
    </row>
    <row r="15" spans="1:6" x14ac:dyDescent="0.25">
      <c r="C15" s="85"/>
    </row>
  </sheetData>
  <mergeCells count="10">
    <mergeCell ref="A9:D9"/>
    <mergeCell ref="A11:D11"/>
    <mergeCell ref="A12:D12"/>
    <mergeCell ref="A13:D13"/>
    <mergeCell ref="A10:B10"/>
    <mergeCell ref="A3:D3"/>
    <mergeCell ref="A4:D4"/>
    <mergeCell ref="A5:D5"/>
    <mergeCell ref="A1:D1"/>
    <mergeCell ref="A2:D2"/>
  </mergeCells>
  <pageMargins left="0.45" right="0.45" top="0.75" bottom="0.75" header="0.3" footer="0.3"/>
  <pageSetup scale="7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249977111117893"/>
  </sheetPr>
  <dimension ref="A1:F12"/>
  <sheetViews>
    <sheetView zoomScaleNormal="100" zoomScaleSheetLayoutView="106" workbookViewId="0">
      <selection activeCell="A12" sqref="A12:D12"/>
    </sheetView>
  </sheetViews>
  <sheetFormatPr defaultColWidth="9.140625" defaultRowHeight="15" x14ac:dyDescent="0.25"/>
  <cols>
    <col min="1" max="1" width="6" style="17" customWidth="1"/>
    <col min="2" max="2" width="62.28515625" style="17" customWidth="1"/>
    <col min="3" max="3" width="31.140625" style="17" customWidth="1"/>
    <col min="4" max="4" width="31.5703125" style="17" customWidth="1"/>
    <col min="5" max="5" width="17.140625" style="17" customWidth="1"/>
    <col min="6" max="6" width="9.5703125" style="17" customWidth="1"/>
    <col min="7" max="7" width="14.42578125" style="17" customWidth="1"/>
    <col min="8" max="8" width="20" style="17" customWidth="1"/>
    <col min="9" max="9" width="23.140625" style="17" customWidth="1"/>
    <col min="10" max="16384" width="9.140625" style="17"/>
  </cols>
  <sheetData>
    <row r="1" spans="1:6" ht="19.5" thickBot="1" x14ac:dyDescent="0.35">
      <c r="A1" s="671" t="str">
        <f>'Note 27'!A1:D1</f>
        <v>Idah Local Government of Kogi State</v>
      </c>
      <c r="B1" s="672"/>
      <c r="C1" s="672"/>
      <c r="D1" s="673"/>
      <c r="E1" s="110"/>
    </row>
    <row r="2" spans="1:6" ht="19.5" thickBot="1" x14ac:dyDescent="0.35">
      <c r="A2" s="671" t="str">
        <f>'Note 27'!A2:D2</f>
        <v>Financial Statements for the Year Ended 31 December, 2021</v>
      </c>
      <c r="B2" s="672"/>
      <c r="C2" s="672"/>
      <c r="D2" s="673"/>
      <c r="E2" s="110"/>
    </row>
    <row r="3" spans="1:6" ht="19.5" thickBot="1" x14ac:dyDescent="0.35">
      <c r="A3" s="671" t="s">
        <v>423</v>
      </c>
      <c r="B3" s="672"/>
      <c r="C3" s="672"/>
      <c r="D3" s="673"/>
      <c r="E3" s="110"/>
    </row>
    <row r="4" spans="1:6" ht="16.5" thickBot="1" x14ac:dyDescent="0.3">
      <c r="A4" s="717"/>
      <c r="B4" s="718"/>
      <c r="C4" s="718"/>
      <c r="D4" s="719"/>
      <c r="E4" s="110"/>
    </row>
    <row r="5" spans="1:6" ht="19.5" thickBot="1" x14ac:dyDescent="0.35">
      <c r="A5" s="677" t="s">
        <v>493</v>
      </c>
      <c r="B5" s="678"/>
      <c r="C5" s="678"/>
      <c r="D5" s="679"/>
      <c r="E5" s="110"/>
    </row>
    <row r="6" spans="1:6" ht="16.5" thickBot="1" x14ac:dyDescent="0.3">
      <c r="A6" s="27" t="s">
        <v>412</v>
      </c>
      <c r="B6" s="19" t="s">
        <v>385</v>
      </c>
      <c r="C6" s="151" t="str">
        <f>'Note 27'!C6</f>
        <v>Year Ended 31st 
December 2020</v>
      </c>
      <c r="D6" s="128" t="str">
        <f>'Note 27'!D6</f>
        <v>Year Ended 31st 
December 2019</v>
      </c>
      <c r="E6" s="18"/>
    </row>
    <row r="7" spans="1:6" ht="15.75" x14ac:dyDescent="0.25">
      <c r="A7" s="136">
        <v>1</v>
      </c>
      <c r="B7" s="26" t="s">
        <v>709</v>
      </c>
      <c r="C7" s="234">
        <f>'Note 28a'!E17</f>
        <v>0</v>
      </c>
      <c r="D7" s="235">
        <f>'Note 28a'!F17</f>
        <v>0</v>
      </c>
      <c r="E7" s="110"/>
    </row>
    <row r="8" spans="1:6" ht="16.5" thickBot="1" x14ac:dyDescent="0.3">
      <c r="A8" s="91">
        <v>2</v>
      </c>
      <c r="B8" s="13" t="s">
        <v>498</v>
      </c>
      <c r="C8" s="11">
        <f>'Note 28 b'!G21</f>
        <v>0</v>
      </c>
      <c r="D8" s="236">
        <v>0</v>
      </c>
      <c r="E8" s="110"/>
      <c r="F8" s="109"/>
    </row>
    <row r="9" spans="1:6" ht="16.5" thickBot="1" x14ac:dyDescent="0.3">
      <c r="A9" s="697"/>
      <c r="B9" s="698"/>
      <c r="C9" s="698"/>
      <c r="D9" s="699"/>
      <c r="E9" s="110"/>
    </row>
    <row r="10" spans="1:6" ht="16.5" thickBot="1" x14ac:dyDescent="0.3">
      <c r="A10" s="782" t="s">
        <v>251</v>
      </c>
      <c r="B10" s="520"/>
      <c r="C10" s="149">
        <f>SUM(C7:C8)</f>
        <v>0</v>
      </c>
      <c r="D10" s="150">
        <f>SUM(D7:D8)</f>
        <v>0</v>
      </c>
      <c r="E10" s="219">
        <f>C10-D10</f>
        <v>0</v>
      </c>
    </row>
    <row r="11" spans="1:6" ht="17.25" thickTop="1" thickBot="1" x14ac:dyDescent="0.3">
      <c r="A11" s="697"/>
      <c r="B11" s="698"/>
      <c r="C11" s="702"/>
      <c r="D11" s="703"/>
      <c r="E11" s="110"/>
    </row>
    <row r="12" spans="1:6" ht="26.25" customHeight="1" thickBot="1" x14ac:dyDescent="0.3">
      <c r="A12" s="779"/>
      <c r="B12" s="780"/>
      <c r="C12" s="780"/>
      <c r="D12" s="781"/>
    </row>
  </sheetData>
  <mergeCells count="9">
    <mergeCell ref="A12:D12"/>
    <mergeCell ref="A9:D9"/>
    <mergeCell ref="A10:B10"/>
    <mergeCell ref="A11:D11"/>
    <mergeCell ref="A1:D1"/>
    <mergeCell ref="A2:D2"/>
    <mergeCell ref="A3:D3"/>
    <mergeCell ref="A4:D4"/>
    <mergeCell ref="A5:D5"/>
  </mergeCells>
  <pageMargins left="0.2" right="0.2" top="0.75" bottom="0.75" header="0.3" footer="0.3"/>
  <pageSetup scale="7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249977111117893"/>
  </sheetPr>
  <dimension ref="A1:F19"/>
  <sheetViews>
    <sheetView zoomScaleNormal="100" zoomScaleSheetLayoutView="96" workbookViewId="0">
      <selection activeCell="A19" sqref="A19:F19"/>
    </sheetView>
  </sheetViews>
  <sheetFormatPr defaultColWidth="9.140625" defaultRowHeight="15.75" x14ac:dyDescent="0.25"/>
  <cols>
    <col min="1" max="1" width="6" style="16" customWidth="1"/>
    <col min="2" max="2" width="54.140625" style="16" customWidth="1"/>
    <col min="3" max="3" width="17.42578125" style="16" customWidth="1"/>
    <col min="4" max="4" width="19.140625" style="16" customWidth="1"/>
    <col min="5" max="5" width="17.85546875" style="16" customWidth="1"/>
    <col min="6" max="6" width="32.140625" style="16" customWidth="1"/>
    <col min="7" max="16384" width="9.140625" style="16"/>
  </cols>
  <sheetData>
    <row r="1" spans="1:6" ht="19.5" thickBot="1" x14ac:dyDescent="0.35">
      <c r="A1" s="671" t="str">
        <f>'Note 28'!A1:D1</f>
        <v>Idah Local Government of Kogi State</v>
      </c>
      <c r="B1" s="672"/>
      <c r="C1" s="672"/>
      <c r="D1" s="672"/>
      <c r="E1" s="672"/>
      <c r="F1" s="673"/>
    </row>
    <row r="2" spans="1:6" ht="19.5" thickBot="1" x14ac:dyDescent="0.35">
      <c r="A2" s="671" t="str">
        <f>'Note 28'!A2:D2</f>
        <v>Financial Statements for the Year Ended 31 December, 2021</v>
      </c>
      <c r="B2" s="672"/>
      <c r="C2" s="672"/>
      <c r="D2" s="672"/>
      <c r="E2" s="672"/>
      <c r="F2" s="673"/>
    </row>
    <row r="3" spans="1:6" ht="19.5" thickBot="1" x14ac:dyDescent="0.35">
      <c r="A3" s="671" t="s">
        <v>423</v>
      </c>
      <c r="B3" s="672"/>
      <c r="C3" s="672"/>
      <c r="D3" s="672"/>
      <c r="E3" s="672"/>
      <c r="F3" s="673"/>
    </row>
    <row r="4" spans="1:6" ht="16.5" thickBot="1" x14ac:dyDescent="0.3">
      <c r="A4" s="717"/>
      <c r="B4" s="718"/>
      <c r="C4" s="718"/>
      <c r="D4" s="718"/>
      <c r="E4" s="718"/>
      <c r="F4" s="719"/>
    </row>
    <row r="5" spans="1:6" ht="19.5" thickBot="1" x14ac:dyDescent="0.35">
      <c r="A5" s="677" t="s">
        <v>494</v>
      </c>
      <c r="B5" s="678"/>
      <c r="C5" s="678"/>
      <c r="D5" s="678"/>
      <c r="E5" s="678"/>
      <c r="F5" s="679"/>
    </row>
    <row r="6" spans="1:6" ht="16.5" thickBot="1" x14ac:dyDescent="0.3">
      <c r="A6" s="791" t="s">
        <v>412</v>
      </c>
      <c r="B6" s="789" t="s">
        <v>385</v>
      </c>
      <c r="C6" s="786" t="str">
        <f>'Note 28'!C6</f>
        <v>Year Ended 31st 
December 2020</v>
      </c>
      <c r="D6" s="787"/>
      <c r="E6" s="788"/>
      <c r="F6" s="791" t="str">
        <f>'Note 28'!D6</f>
        <v>Year Ended 31st 
December 2019</v>
      </c>
    </row>
    <row r="7" spans="1:6" ht="16.5" thickBot="1" x14ac:dyDescent="0.3">
      <c r="A7" s="792"/>
      <c r="B7" s="790"/>
      <c r="C7" s="129" t="s">
        <v>471</v>
      </c>
      <c r="D7" s="128" t="s">
        <v>469</v>
      </c>
      <c r="E7" s="128" t="s">
        <v>470</v>
      </c>
      <c r="F7" s="792"/>
    </row>
    <row r="8" spans="1:6" x14ac:dyDescent="0.25">
      <c r="A8" s="117">
        <v>1</v>
      </c>
      <c r="B8" s="124" t="s">
        <v>450</v>
      </c>
      <c r="C8" s="120"/>
      <c r="D8" s="99">
        <v>0</v>
      </c>
      <c r="E8" s="99">
        <f>C8-D8</f>
        <v>0</v>
      </c>
      <c r="F8" s="103"/>
    </row>
    <row r="9" spans="1:6" x14ac:dyDescent="0.25">
      <c r="A9" s="118">
        <v>2</v>
      </c>
      <c r="B9" s="125" t="s">
        <v>451</v>
      </c>
      <c r="C9" s="121"/>
      <c r="D9" s="100"/>
      <c r="E9" s="99">
        <f t="shared" ref="E9:E15" si="0">C9-D9</f>
        <v>0</v>
      </c>
      <c r="F9" s="104"/>
    </row>
    <row r="10" spans="1:6" x14ac:dyDescent="0.25">
      <c r="A10" s="118">
        <v>3</v>
      </c>
      <c r="B10" s="125" t="s">
        <v>452</v>
      </c>
      <c r="C10" s="121"/>
      <c r="D10" s="100">
        <v>0</v>
      </c>
      <c r="E10" s="99">
        <f t="shared" si="0"/>
        <v>0</v>
      </c>
      <c r="F10" s="104"/>
    </row>
    <row r="11" spans="1:6" x14ac:dyDescent="0.25">
      <c r="A11" s="118">
        <v>4</v>
      </c>
      <c r="B11" s="126" t="s">
        <v>453</v>
      </c>
      <c r="C11" s="122"/>
      <c r="D11" s="101">
        <v>0</v>
      </c>
      <c r="E11" s="99">
        <f t="shared" si="0"/>
        <v>0</v>
      </c>
      <c r="F11" s="104"/>
    </row>
    <row r="12" spans="1:6" x14ac:dyDescent="0.25">
      <c r="A12" s="118">
        <v>5</v>
      </c>
      <c r="B12" s="125" t="s">
        <v>454</v>
      </c>
      <c r="C12" s="121"/>
      <c r="D12" s="100">
        <v>0</v>
      </c>
      <c r="E12" s="99">
        <f t="shared" si="0"/>
        <v>0</v>
      </c>
      <c r="F12" s="104"/>
    </row>
    <row r="13" spans="1:6" x14ac:dyDescent="0.25">
      <c r="A13" s="118">
        <v>6</v>
      </c>
      <c r="B13" s="126" t="s">
        <v>455</v>
      </c>
      <c r="C13" s="121"/>
      <c r="D13" s="100">
        <v>0</v>
      </c>
      <c r="E13" s="99">
        <f t="shared" si="0"/>
        <v>0</v>
      </c>
      <c r="F13" s="104"/>
    </row>
    <row r="14" spans="1:6" x14ac:dyDescent="0.25">
      <c r="A14" s="118">
        <v>7</v>
      </c>
      <c r="B14" s="126" t="s">
        <v>456</v>
      </c>
      <c r="C14" s="122"/>
      <c r="D14" s="101">
        <v>0</v>
      </c>
      <c r="E14" s="99">
        <f t="shared" si="0"/>
        <v>0</v>
      </c>
      <c r="F14" s="104"/>
    </row>
    <row r="15" spans="1:6" ht="16.5" thickBot="1" x14ac:dyDescent="0.3">
      <c r="A15" s="119">
        <v>8</v>
      </c>
      <c r="B15" s="127" t="s">
        <v>468</v>
      </c>
      <c r="C15" s="123"/>
      <c r="D15" s="102">
        <v>0</v>
      </c>
      <c r="E15" s="130">
        <f t="shared" si="0"/>
        <v>0</v>
      </c>
      <c r="F15" s="105">
        <v>0</v>
      </c>
    </row>
    <row r="16" spans="1:6" ht="16.5" thickBot="1" x14ac:dyDescent="0.3">
      <c r="A16" s="706"/>
      <c r="B16" s="707"/>
      <c r="C16" s="707"/>
      <c r="D16" s="707"/>
      <c r="E16" s="707"/>
      <c r="F16" s="708"/>
    </row>
    <row r="17" spans="1:6" ht="16.5" thickBot="1" x14ac:dyDescent="0.3">
      <c r="A17" s="729" t="s">
        <v>364</v>
      </c>
      <c r="B17" s="731"/>
      <c r="C17" s="106">
        <f>SUM(C8:C16)</f>
        <v>0</v>
      </c>
      <c r="D17" s="106">
        <f t="shared" ref="D17:E17" si="1">SUM(D8:D16)</f>
        <v>0</v>
      </c>
      <c r="E17" s="106">
        <f t="shared" si="1"/>
        <v>0</v>
      </c>
      <c r="F17" s="107">
        <f>SUM(F8:F16)</f>
        <v>0</v>
      </c>
    </row>
    <row r="18" spans="1:6" ht="16.5" thickBot="1" x14ac:dyDescent="0.3">
      <c r="A18" s="711"/>
      <c r="B18" s="712"/>
      <c r="C18" s="746"/>
      <c r="D18" s="746"/>
      <c r="E18" s="746"/>
      <c r="F18" s="747"/>
    </row>
    <row r="19" spans="1:6" ht="58.5" customHeight="1" thickBot="1" x14ac:dyDescent="0.3">
      <c r="A19" s="783"/>
      <c r="B19" s="784"/>
      <c r="C19" s="784"/>
      <c r="D19" s="784"/>
      <c r="E19" s="784"/>
      <c r="F19" s="785"/>
    </row>
  </sheetData>
  <mergeCells count="13">
    <mergeCell ref="A19:F19"/>
    <mergeCell ref="A17:B17"/>
    <mergeCell ref="A18:F18"/>
    <mergeCell ref="A16:F16"/>
    <mergeCell ref="A1:F1"/>
    <mergeCell ref="A2:F2"/>
    <mergeCell ref="A3:F3"/>
    <mergeCell ref="A4:F4"/>
    <mergeCell ref="A5:F5"/>
    <mergeCell ref="C6:E6"/>
    <mergeCell ref="B6:B7"/>
    <mergeCell ref="A6:A7"/>
    <mergeCell ref="F6:F7"/>
  </mergeCells>
  <pageMargins left="0.2" right="0.2" top="0.75" bottom="0.75" header="0.3" footer="0.3"/>
  <pageSetup scale="63"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249977111117893"/>
  </sheetPr>
  <dimension ref="A1:H23"/>
  <sheetViews>
    <sheetView zoomScaleNormal="100" zoomScaleSheetLayoutView="93" workbookViewId="0">
      <selection activeCell="A23" sqref="A23:G23"/>
    </sheetView>
  </sheetViews>
  <sheetFormatPr defaultColWidth="9.140625" defaultRowHeight="15.75" x14ac:dyDescent="0.25"/>
  <cols>
    <col min="1" max="1" width="6" style="3" customWidth="1"/>
    <col min="2" max="2" width="70.28515625" style="3" customWidth="1"/>
    <col min="3" max="3" width="16.7109375" style="3" customWidth="1"/>
    <col min="4" max="4" width="19.28515625" style="3" customWidth="1"/>
    <col min="5" max="5" width="29.140625" style="3" customWidth="1"/>
    <col min="6" max="6" width="13.28515625" style="3" bestFit="1" customWidth="1"/>
    <col min="7" max="7" width="24.85546875" style="34" customWidth="1"/>
    <col min="8" max="8" width="23.140625" style="3" customWidth="1"/>
    <col min="9" max="16384" width="9.140625" style="3"/>
  </cols>
  <sheetData>
    <row r="1" spans="1:8" ht="19.5" thickBot="1" x14ac:dyDescent="0.35">
      <c r="A1" s="671" t="str">
        <f>'Note 28a'!A1:F1</f>
        <v>Idah Local Government of Kogi State</v>
      </c>
      <c r="B1" s="672"/>
      <c r="C1" s="672"/>
      <c r="D1" s="672"/>
      <c r="E1" s="672"/>
      <c r="F1" s="672"/>
      <c r="G1" s="673"/>
    </row>
    <row r="2" spans="1:8" ht="19.5" thickBot="1" x14ac:dyDescent="0.35">
      <c r="A2" s="671" t="str">
        <f>'Note 28a'!A2:F2</f>
        <v>Financial Statements for the Year Ended 31 December, 2021</v>
      </c>
      <c r="B2" s="672"/>
      <c r="C2" s="672"/>
      <c r="D2" s="672"/>
      <c r="E2" s="672"/>
      <c r="F2" s="672"/>
      <c r="G2" s="673"/>
    </row>
    <row r="3" spans="1:8" ht="19.5" thickBot="1" x14ac:dyDescent="0.35">
      <c r="A3" s="671" t="s">
        <v>423</v>
      </c>
      <c r="B3" s="672"/>
      <c r="C3" s="672"/>
      <c r="D3" s="672"/>
      <c r="E3" s="672"/>
      <c r="F3" s="672"/>
      <c r="G3" s="673"/>
    </row>
    <row r="4" spans="1:8" ht="16.5" thickBot="1" x14ac:dyDescent="0.3">
      <c r="A4" s="717"/>
      <c r="B4" s="718"/>
      <c r="C4" s="718"/>
      <c r="D4" s="718"/>
      <c r="E4" s="718"/>
      <c r="F4" s="718"/>
      <c r="G4" s="719"/>
    </row>
    <row r="5" spans="1:8" ht="19.5" thickBot="1" x14ac:dyDescent="0.35">
      <c r="A5" s="677" t="s">
        <v>495</v>
      </c>
      <c r="B5" s="678"/>
      <c r="C5" s="678"/>
      <c r="D5" s="678"/>
      <c r="E5" s="678"/>
      <c r="F5" s="678"/>
      <c r="G5" s="679"/>
    </row>
    <row r="6" spans="1:8" s="87" customFormat="1" ht="48" thickBot="1" x14ac:dyDescent="0.3">
      <c r="A6" s="137" t="s">
        <v>412</v>
      </c>
      <c r="B6" s="95" t="s">
        <v>372</v>
      </c>
      <c r="C6" s="96" t="s">
        <v>766</v>
      </c>
      <c r="D6" s="96" t="s">
        <v>767</v>
      </c>
      <c r="E6" s="97" t="s">
        <v>768</v>
      </c>
      <c r="F6" s="138" t="s">
        <v>458</v>
      </c>
      <c r="G6" s="139" t="s">
        <v>769</v>
      </c>
    </row>
    <row r="7" spans="1:8" x14ac:dyDescent="0.25">
      <c r="A7" s="88">
        <v>1</v>
      </c>
      <c r="B7" s="89" t="s">
        <v>373</v>
      </c>
      <c r="C7" s="220"/>
      <c r="D7" s="221"/>
      <c r="E7" s="90">
        <f>C7-D7</f>
        <v>0</v>
      </c>
      <c r="F7" s="90">
        <v>359</v>
      </c>
      <c r="G7" s="98">
        <f>F7*E7</f>
        <v>0</v>
      </c>
    </row>
    <row r="8" spans="1:8" x14ac:dyDescent="0.25">
      <c r="A8" s="91">
        <f>A7+1</f>
        <v>2</v>
      </c>
      <c r="B8" s="33" t="s">
        <v>374</v>
      </c>
      <c r="C8" s="222"/>
      <c r="D8" s="223"/>
      <c r="E8" s="14">
        <f t="shared" ref="E8:E16" si="0">C8-D8</f>
        <v>0</v>
      </c>
      <c r="F8" s="14">
        <v>359</v>
      </c>
      <c r="G8" s="28">
        <f t="shared" ref="G8:G16" si="1">F8*E8</f>
        <v>0</v>
      </c>
    </row>
    <row r="9" spans="1:8" x14ac:dyDescent="0.25">
      <c r="A9" s="91">
        <f t="shared" ref="A9:A16" si="2">A8+1</f>
        <v>3</v>
      </c>
      <c r="B9" s="33" t="s">
        <v>375</v>
      </c>
      <c r="C9" s="222"/>
      <c r="D9" s="223"/>
      <c r="E9" s="14">
        <f t="shared" si="0"/>
        <v>0</v>
      </c>
      <c r="F9" s="14">
        <v>359</v>
      </c>
      <c r="G9" s="28">
        <f t="shared" si="1"/>
        <v>0</v>
      </c>
    </row>
    <row r="10" spans="1:8" x14ac:dyDescent="0.25">
      <c r="A10" s="91">
        <f t="shared" si="2"/>
        <v>4</v>
      </c>
      <c r="B10" s="33" t="s">
        <v>376</v>
      </c>
      <c r="C10" s="222"/>
      <c r="D10" s="223"/>
      <c r="E10" s="14">
        <v>0</v>
      </c>
      <c r="F10" s="14">
        <v>359</v>
      </c>
      <c r="G10" s="28">
        <f t="shared" si="1"/>
        <v>0</v>
      </c>
    </row>
    <row r="11" spans="1:8" x14ac:dyDescent="0.25">
      <c r="A11" s="91">
        <f t="shared" si="2"/>
        <v>5</v>
      </c>
      <c r="B11" s="33" t="s">
        <v>377</v>
      </c>
      <c r="C11" s="222"/>
      <c r="D11" s="223"/>
      <c r="E11" s="14">
        <f t="shared" si="0"/>
        <v>0</v>
      </c>
      <c r="F11" s="14">
        <v>359</v>
      </c>
      <c r="G11" s="28">
        <f t="shared" si="1"/>
        <v>0</v>
      </c>
    </row>
    <row r="12" spans="1:8" x14ac:dyDescent="0.25">
      <c r="A12" s="91">
        <f t="shared" si="2"/>
        <v>6</v>
      </c>
      <c r="B12" s="33" t="s">
        <v>378</v>
      </c>
      <c r="C12" s="222"/>
      <c r="D12" s="223"/>
      <c r="E12" s="14">
        <f t="shared" si="0"/>
        <v>0</v>
      </c>
      <c r="F12" s="14">
        <v>359</v>
      </c>
      <c r="G12" s="28">
        <f t="shared" si="1"/>
        <v>0</v>
      </c>
    </row>
    <row r="13" spans="1:8" x14ac:dyDescent="0.25">
      <c r="A13" s="91">
        <f t="shared" si="2"/>
        <v>7</v>
      </c>
      <c r="B13" s="33" t="s">
        <v>379</v>
      </c>
      <c r="C13" s="222"/>
      <c r="D13" s="223"/>
      <c r="E13" s="14">
        <f t="shared" si="0"/>
        <v>0</v>
      </c>
      <c r="F13" s="14">
        <v>359</v>
      </c>
      <c r="G13" s="28">
        <f t="shared" si="1"/>
        <v>0</v>
      </c>
    </row>
    <row r="14" spans="1:8" x14ac:dyDescent="0.25">
      <c r="A14" s="91">
        <f t="shared" si="2"/>
        <v>8</v>
      </c>
      <c r="B14" s="33" t="s">
        <v>380</v>
      </c>
      <c r="C14" s="222"/>
      <c r="D14" s="223"/>
      <c r="E14" s="14">
        <f>C14-D14</f>
        <v>0</v>
      </c>
      <c r="F14" s="14">
        <v>359</v>
      </c>
      <c r="G14" s="28">
        <f t="shared" si="1"/>
        <v>0</v>
      </c>
    </row>
    <row r="15" spans="1:8" x14ac:dyDescent="0.25">
      <c r="A15" s="91">
        <f t="shared" si="2"/>
        <v>9</v>
      </c>
      <c r="B15" s="33" t="s">
        <v>381</v>
      </c>
      <c r="C15" s="222"/>
      <c r="D15" s="223"/>
      <c r="E15" s="14">
        <f t="shared" si="0"/>
        <v>0</v>
      </c>
      <c r="F15" s="14">
        <v>359</v>
      </c>
      <c r="G15" s="28">
        <f t="shared" si="1"/>
        <v>0</v>
      </c>
    </row>
    <row r="16" spans="1:8" ht="16.5" thickBot="1" x14ac:dyDescent="0.3">
      <c r="A16" s="92">
        <f t="shared" si="2"/>
        <v>10</v>
      </c>
      <c r="B16" s="93" t="s">
        <v>382</v>
      </c>
      <c r="C16" s="224"/>
      <c r="D16" s="225"/>
      <c r="E16" s="94">
        <f t="shared" si="0"/>
        <v>0</v>
      </c>
      <c r="F16" s="94">
        <v>359</v>
      </c>
      <c r="G16" s="29">
        <f t="shared" si="1"/>
        <v>0</v>
      </c>
      <c r="H16" s="135"/>
    </row>
    <row r="17" spans="1:7" ht="16.5" thickBot="1" x14ac:dyDescent="0.3">
      <c r="A17" s="697"/>
      <c r="B17" s="698"/>
      <c r="C17" s="698"/>
      <c r="D17" s="698"/>
      <c r="E17" s="698"/>
      <c r="F17" s="698"/>
      <c r="G17" s="699"/>
    </row>
    <row r="18" spans="1:7" ht="16.5" thickBot="1" x14ac:dyDescent="0.3">
      <c r="A18" s="793" t="s">
        <v>457</v>
      </c>
      <c r="B18" s="794"/>
      <c r="C18" s="226">
        <f>SUM(C7:C16)</f>
        <v>0</v>
      </c>
      <c r="D18" s="227">
        <f>SUM(D7:D16)</f>
        <v>0</v>
      </c>
      <c r="E18" s="132">
        <f>SUM(E7:E16)</f>
        <v>0</v>
      </c>
      <c r="F18" s="133"/>
      <c r="G18" s="134">
        <f>SUM(G7:G16)</f>
        <v>0</v>
      </c>
    </row>
    <row r="19" spans="1:7" ht="16.5" thickBot="1" x14ac:dyDescent="0.3">
      <c r="A19" s="798" t="s">
        <v>472</v>
      </c>
      <c r="B19" s="799"/>
      <c r="C19" s="799"/>
      <c r="D19" s="799"/>
      <c r="E19" s="799"/>
      <c r="F19" s="800"/>
      <c r="G19" s="131"/>
    </row>
    <row r="20" spans="1:7" ht="16.5" thickBot="1" x14ac:dyDescent="0.3">
      <c r="A20" s="804"/>
      <c r="B20" s="805"/>
      <c r="C20" s="805"/>
      <c r="D20" s="805"/>
      <c r="E20" s="805"/>
      <c r="F20" s="805"/>
      <c r="G20" s="806"/>
    </row>
    <row r="21" spans="1:7" ht="16.5" thickBot="1" x14ac:dyDescent="0.3">
      <c r="A21" s="801" t="s">
        <v>459</v>
      </c>
      <c r="B21" s="802"/>
      <c r="C21" s="802"/>
      <c r="D21" s="802"/>
      <c r="E21" s="802"/>
      <c r="F21" s="803"/>
      <c r="G21" s="134">
        <f>G18+G19</f>
        <v>0</v>
      </c>
    </row>
    <row r="22" spans="1:7" ht="16.5" thickBot="1" x14ac:dyDescent="0.3">
      <c r="A22" s="697"/>
      <c r="B22" s="698"/>
      <c r="C22" s="698"/>
      <c r="D22" s="698"/>
      <c r="E22" s="698"/>
      <c r="F22" s="698"/>
      <c r="G22" s="703"/>
    </row>
    <row r="23" spans="1:7" ht="49.5" customHeight="1" thickBot="1" x14ac:dyDescent="0.3">
      <c r="A23" s="795"/>
      <c r="B23" s="796"/>
      <c r="C23" s="796"/>
      <c r="D23" s="796"/>
      <c r="E23" s="796"/>
      <c r="F23" s="796"/>
      <c r="G23" s="797"/>
    </row>
  </sheetData>
  <mergeCells count="12">
    <mergeCell ref="A23:G23"/>
    <mergeCell ref="A19:F19"/>
    <mergeCell ref="A21:F21"/>
    <mergeCell ref="A20:G20"/>
    <mergeCell ref="A22:G22"/>
    <mergeCell ref="A18:B18"/>
    <mergeCell ref="A17:G17"/>
    <mergeCell ref="A1:G1"/>
    <mergeCell ref="A2:G2"/>
    <mergeCell ref="A3:G3"/>
    <mergeCell ref="A4:G4"/>
    <mergeCell ref="A5:G5"/>
  </mergeCells>
  <pageMargins left="0.2" right="0.2" top="0.75" bottom="0.75" header="0.3" footer="0.3"/>
  <pageSetup scale="57"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29E49-C9EB-4E99-9F16-4B8D7F6CA116}">
  <sheetPr>
    <tabColor theme="9" tint="-0.249977111117893"/>
  </sheetPr>
  <dimension ref="A1:E14"/>
  <sheetViews>
    <sheetView zoomScaleNormal="100" zoomScaleSheetLayoutView="112" workbookViewId="0">
      <selection activeCell="D9" sqref="D9"/>
    </sheetView>
  </sheetViews>
  <sheetFormatPr defaultColWidth="9.140625" defaultRowHeight="14.25" x14ac:dyDescent="0.2"/>
  <cols>
    <col min="1" max="1" width="7" style="281" bestFit="1" customWidth="1"/>
    <col min="2" max="2" width="40.85546875" style="281" customWidth="1"/>
    <col min="3" max="3" width="19.85546875" style="281" bestFit="1" customWidth="1"/>
    <col min="4" max="4" width="18.28515625" style="281" bestFit="1" customWidth="1"/>
    <col min="5" max="5" width="19.42578125" style="281" customWidth="1"/>
    <col min="6" max="6" width="1.7109375" style="281" customWidth="1"/>
    <col min="7" max="7" width="20" style="281" customWidth="1"/>
    <col min="8" max="8" width="2" style="281" customWidth="1"/>
    <col min="9" max="16384" width="9.140625" style="281"/>
  </cols>
  <sheetData>
    <row r="1" spans="1:5" ht="16.5" thickBot="1" x14ac:dyDescent="0.35">
      <c r="A1" s="648" t="str">
        <f>'Note 24'!A1:D1</f>
        <v>Idah Local Government of Kogi State</v>
      </c>
      <c r="B1" s="649"/>
      <c r="C1" s="649"/>
      <c r="D1" s="650"/>
    </row>
    <row r="2" spans="1:5" ht="16.5" thickBot="1" x14ac:dyDescent="0.35">
      <c r="A2" s="648" t="str">
        <f>'Note 24'!A2:D2</f>
        <v>Financial Statements for the Year Ended 31 December, 2021</v>
      </c>
      <c r="B2" s="649"/>
      <c r="C2" s="649"/>
      <c r="D2" s="650"/>
    </row>
    <row r="3" spans="1:5" ht="16.5" thickBot="1" x14ac:dyDescent="0.35">
      <c r="A3" s="648" t="s">
        <v>423</v>
      </c>
      <c r="B3" s="649"/>
      <c r="C3" s="649"/>
      <c r="D3" s="650"/>
    </row>
    <row r="4" spans="1:5" ht="16.5" thickBot="1" x14ac:dyDescent="0.35">
      <c r="A4" s="648"/>
      <c r="B4" s="649"/>
      <c r="C4" s="649"/>
      <c r="D4" s="650"/>
    </row>
    <row r="5" spans="1:5" ht="16.5" thickBot="1" x14ac:dyDescent="0.35">
      <c r="A5" s="651" t="s">
        <v>807</v>
      </c>
      <c r="B5" s="652"/>
      <c r="C5" s="652"/>
      <c r="D5" s="653"/>
    </row>
    <row r="6" spans="1:5" ht="32.25" thickBot="1" x14ac:dyDescent="0.35">
      <c r="A6" s="282" t="s">
        <v>412</v>
      </c>
      <c r="B6" s="283" t="s">
        <v>385</v>
      </c>
      <c r="C6" s="284" t="s">
        <v>772</v>
      </c>
      <c r="D6" s="285" t="s">
        <v>773</v>
      </c>
    </row>
    <row r="7" spans="1:5" x14ac:dyDescent="0.2">
      <c r="A7" s="379">
        <v>1</v>
      </c>
      <c r="B7" s="286" t="s">
        <v>254</v>
      </c>
      <c r="C7" s="287">
        <v>23172270.640000001</v>
      </c>
      <c r="D7" s="278">
        <v>0</v>
      </c>
    </row>
    <row r="8" spans="1:5" x14ac:dyDescent="0.2">
      <c r="A8" s="288">
        <v>2</v>
      </c>
      <c r="B8" s="289" t="s">
        <v>808</v>
      </c>
      <c r="C8" s="277">
        <v>0</v>
      </c>
      <c r="D8" s="290">
        <v>0</v>
      </c>
    </row>
    <row r="9" spans="1:5" x14ac:dyDescent="0.2">
      <c r="A9" s="291"/>
      <c r="B9" s="292"/>
      <c r="C9" s="277"/>
      <c r="D9" s="290"/>
    </row>
    <row r="10" spans="1:5" ht="15" thickBot="1" x14ac:dyDescent="0.25">
      <c r="A10" s="293"/>
      <c r="B10" s="294"/>
      <c r="C10" s="295">
        <v>0</v>
      </c>
      <c r="D10" s="296">
        <v>0</v>
      </c>
    </row>
    <row r="11" spans="1:5" ht="15" thickBot="1" x14ac:dyDescent="0.25">
      <c r="A11" s="751"/>
      <c r="B11" s="752"/>
      <c r="C11" s="752"/>
      <c r="D11" s="753"/>
    </row>
    <row r="12" spans="1:5" ht="16.5" thickBot="1" x14ac:dyDescent="0.35">
      <c r="A12" s="807" t="s">
        <v>256</v>
      </c>
      <c r="B12" s="647"/>
      <c r="C12" s="297">
        <f>SUM(C7:C10)</f>
        <v>23172270.640000001</v>
      </c>
      <c r="D12" s="298">
        <f>SUM(D7:D10)</f>
        <v>0</v>
      </c>
    </row>
    <row r="13" spans="1:5" ht="15.75" thickTop="1" thickBot="1" x14ac:dyDescent="0.25">
      <c r="A13" s="751"/>
      <c r="B13" s="752"/>
      <c r="C13" s="755"/>
      <c r="D13" s="756"/>
    </row>
    <row r="14" spans="1:5" ht="16.5" thickBot="1" x14ac:dyDescent="0.35">
      <c r="A14" s="748"/>
      <c r="B14" s="749"/>
      <c r="C14" s="749"/>
      <c r="D14" s="750"/>
      <c r="E14" s="299"/>
    </row>
  </sheetData>
  <mergeCells count="9">
    <mergeCell ref="A12:B12"/>
    <mergeCell ref="A13:D13"/>
    <mergeCell ref="A14:D14"/>
    <mergeCell ref="A1:D1"/>
    <mergeCell ref="A2:D2"/>
    <mergeCell ref="A3:D3"/>
    <mergeCell ref="A4:D4"/>
    <mergeCell ref="A5:D5"/>
    <mergeCell ref="A11:D11"/>
  </mergeCells>
  <pageMargins left="0.7" right="0.7" top="0.75" bottom="0.75" header="0.3" footer="0.3"/>
  <pageSetup paperSize="9"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H24"/>
  <sheetViews>
    <sheetView showGridLines="0" topLeftCell="A4" zoomScaleNormal="100" zoomScaleSheetLayoutView="112" workbookViewId="0">
      <selection sqref="A1:F23"/>
    </sheetView>
  </sheetViews>
  <sheetFormatPr defaultColWidth="9.140625" defaultRowHeight="12.75" x14ac:dyDescent="0.25"/>
  <cols>
    <col min="1" max="1" width="39.140625" style="393" customWidth="1"/>
    <col min="2" max="2" width="9.140625" style="393" hidden="1" customWidth="1"/>
    <col min="3" max="3" width="15.5703125" style="393" bestFit="1" customWidth="1"/>
    <col min="4" max="4" width="14.140625" style="393" bestFit="1" customWidth="1"/>
    <col min="5" max="5" width="10.28515625" style="401" hidden="1" customWidth="1"/>
    <col min="6" max="6" width="15.42578125" style="393" bestFit="1" customWidth="1"/>
    <col min="7" max="7" width="9.140625" style="393"/>
    <col min="8" max="8" width="22.140625" style="393" customWidth="1"/>
    <col min="9" max="16384" width="9.140625" style="393"/>
  </cols>
  <sheetData>
    <row r="1" spans="1:8" ht="13.5" x14ac:dyDescent="0.25">
      <c r="A1" s="528" t="str">
        <f>SOFPo!A1:F1</f>
        <v>Idah Local Government of Kogi State</v>
      </c>
      <c r="B1" s="528"/>
      <c r="C1" s="528"/>
      <c r="D1" s="528"/>
      <c r="E1" s="528"/>
      <c r="F1" s="528"/>
    </row>
    <row r="2" spans="1:8" ht="13.5" x14ac:dyDescent="0.25">
      <c r="A2" s="528" t="str">
        <f>SOFPo!A2:F2</f>
        <v>Financial Statements for the Year Ended 31 December, 2021</v>
      </c>
      <c r="B2" s="528"/>
      <c r="C2" s="528"/>
      <c r="D2" s="528"/>
      <c r="E2" s="528"/>
      <c r="F2" s="528"/>
    </row>
    <row r="3" spans="1:8" ht="13.5" x14ac:dyDescent="0.25">
      <c r="A3" s="528" t="s">
        <v>501</v>
      </c>
      <c r="B3" s="528"/>
      <c r="C3" s="528"/>
      <c r="D3" s="528"/>
      <c r="E3" s="528"/>
      <c r="F3" s="528"/>
    </row>
    <row r="4" spans="1:8" ht="13.5" x14ac:dyDescent="0.25">
      <c r="A4" s="528"/>
      <c r="B4" s="528"/>
      <c r="C4" s="528"/>
      <c r="D4" s="528"/>
      <c r="E4" s="528"/>
      <c r="F4" s="528"/>
    </row>
    <row r="5" spans="1:8" s="394" customFormat="1" ht="40.5" x14ac:dyDescent="0.25">
      <c r="A5" s="394" t="s">
        <v>385</v>
      </c>
      <c r="B5" s="428" t="s">
        <v>776</v>
      </c>
      <c r="C5" s="396" t="s">
        <v>249</v>
      </c>
      <c r="D5" s="428" t="s">
        <v>775</v>
      </c>
      <c r="E5" s="397" t="s">
        <v>774</v>
      </c>
      <c r="F5" s="396" t="s">
        <v>1</v>
      </c>
    </row>
    <row r="6" spans="1:8" s="394" customFormat="1" ht="13.5" x14ac:dyDescent="0.25">
      <c r="A6" s="394" t="s">
        <v>822</v>
      </c>
      <c r="B6" s="394">
        <v>0</v>
      </c>
      <c r="C6" s="394">
        <f>SOFPo!E38</f>
        <v>-363005024</v>
      </c>
      <c r="D6" s="394">
        <f>SOFPo!E39</f>
        <v>178057365</v>
      </c>
      <c r="E6" s="408">
        <v>0</v>
      </c>
      <c r="F6" s="394">
        <f>SUM(B6:E6)</f>
        <v>-184947659</v>
      </c>
    </row>
    <row r="7" spans="1:8" x14ac:dyDescent="0.25">
      <c r="A7" s="393" t="s">
        <v>356</v>
      </c>
      <c r="B7" s="393">
        <v>0</v>
      </c>
      <c r="C7" s="393">
        <v>0</v>
      </c>
      <c r="D7" s="393">
        <v>0</v>
      </c>
      <c r="E7" s="401">
        <v>0</v>
      </c>
      <c r="F7" s="393">
        <v>0</v>
      </c>
    </row>
    <row r="8" spans="1:8" x14ac:dyDescent="0.25">
      <c r="A8" s="393" t="s">
        <v>357</v>
      </c>
      <c r="B8" s="393">
        <v>0</v>
      </c>
      <c r="C8" s="393">
        <v>0</v>
      </c>
      <c r="D8" s="393">
        <v>0</v>
      </c>
      <c r="E8" s="401">
        <v>0</v>
      </c>
      <c r="F8" s="393">
        <v>0</v>
      </c>
    </row>
    <row r="9" spans="1:8" x14ac:dyDescent="0.25">
      <c r="A9" s="393" t="s">
        <v>358</v>
      </c>
      <c r="B9" s="393">
        <v>0</v>
      </c>
      <c r="C9" s="393">
        <v>0</v>
      </c>
      <c r="E9" s="401">
        <v>0</v>
      </c>
    </row>
    <row r="10" spans="1:8" s="394" customFormat="1" ht="13.5" x14ac:dyDescent="0.25">
      <c r="A10" s="394" t="s">
        <v>821</v>
      </c>
      <c r="B10" s="394">
        <v>0</v>
      </c>
      <c r="C10" s="394">
        <v>0</v>
      </c>
      <c r="D10" s="394">
        <v>0</v>
      </c>
      <c r="E10" s="408">
        <v>0</v>
      </c>
      <c r="F10" s="394">
        <v>0</v>
      </c>
      <c r="H10" s="393"/>
    </row>
    <row r="11" spans="1:8" x14ac:dyDescent="0.25">
      <c r="A11" s="393" t="s">
        <v>356</v>
      </c>
      <c r="B11" s="393">
        <v>0</v>
      </c>
      <c r="C11" s="393">
        <v>0</v>
      </c>
      <c r="D11" s="393">
        <v>0</v>
      </c>
      <c r="E11" s="401">
        <v>0</v>
      </c>
      <c r="F11" s="393">
        <v>0</v>
      </c>
    </row>
    <row r="12" spans="1:8" x14ac:dyDescent="0.25">
      <c r="A12" s="393" t="s">
        <v>357</v>
      </c>
      <c r="B12" s="393">
        <v>0</v>
      </c>
      <c r="C12" s="393">
        <v>0</v>
      </c>
      <c r="D12" s="393">
        <v>0</v>
      </c>
      <c r="E12" s="401">
        <v>0</v>
      </c>
      <c r="F12" s="393">
        <v>0</v>
      </c>
    </row>
    <row r="13" spans="1:8" x14ac:dyDescent="0.25">
      <c r="A13" s="393" t="s">
        <v>428</v>
      </c>
      <c r="B13" s="393">
        <v>0</v>
      </c>
      <c r="C13" s="393">
        <v>0</v>
      </c>
      <c r="D13" s="393">
        <f>SOFPo!C39</f>
        <v>-101588418.75</v>
      </c>
      <c r="E13" s="401">
        <v>0</v>
      </c>
      <c r="F13" s="393">
        <f>D13</f>
        <v>-101588418.75</v>
      </c>
    </row>
    <row r="14" spans="1:8" x14ac:dyDescent="0.25">
      <c r="A14" s="393" t="s">
        <v>953</v>
      </c>
      <c r="C14" s="393">
        <f>SOFPo!C38</f>
        <v>-565656183.25</v>
      </c>
      <c r="F14" s="393">
        <f>C14+D14</f>
        <v>-565656183.25</v>
      </c>
    </row>
    <row r="15" spans="1:8" s="394" customFormat="1" ht="13.5" x14ac:dyDescent="0.25">
      <c r="A15" s="455" t="s">
        <v>819</v>
      </c>
      <c r="B15" s="455">
        <v>0</v>
      </c>
      <c r="C15" s="455">
        <f>C14</f>
        <v>-565656183.25</v>
      </c>
      <c r="D15" s="455">
        <f>D13</f>
        <v>-101588418.75</v>
      </c>
      <c r="E15" s="472">
        <v>0</v>
      </c>
      <c r="F15" s="455">
        <f>SUM(F13:F14)</f>
        <v>-667244602</v>
      </c>
      <c r="H15" s="393"/>
    </row>
    <row r="16" spans="1:8" x14ac:dyDescent="0.25">
      <c r="A16" s="475"/>
      <c r="B16" s="476"/>
      <c r="C16" s="476"/>
      <c r="D16" s="476"/>
      <c r="E16" s="477"/>
      <c r="F16" s="478"/>
      <c r="G16" s="454"/>
    </row>
    <row r="17" spans="1:7" x14ac:dyDescent="0.25">
      <c r="A17" s="467"/>
      <c r="B17" s="464"/>
      <c r="C17" s="464"/>
      <c r="D17" s="464"/>
      <c r="E17" s="474"/>
      <c r="F17" s="479"/>
      <c r="G17" s="454"/>
    </row>
    <row r="18" spans="1:7" x14ac:dyDescent="0.25">
      <c r="A18" s="467"/>
      <c r="B18" s="464"/>
      <c r="C18" s="464"/>
      <c r="D18" s="464"/>
      <c r="E18" s="474"/>
      <c r="F18" s="479"/>
      <c r="G18" s="454"/>
    </row>
    <row r="19" spans="1:7" x14ac:dyDescent="0.25">
      <c r="A19" s="467"/>
      <c r="B19" s="464"/>
      <c r="C19" s="464"/>
      <c r="D19" s="464"/>
      <c r="E19" s="474"/>
      <c r="F19" s="479"/>
      <c r="G19" s="454"/>
    </row>
    <row r="20" spans="1:7" ht="13.5" x14ac:dyDescent="0.25">
      <c r="A20" s="466" t="str">
        <f>SOFPo!A45</f>
        <v>ABUKA ENEOJO J.</v>
      </c>
      <c r="B20" s="464"/>
      <c r="C20" s="464"/>
      <c r="D20" s="464"/>
      <c r="E20" s="474"/>
      <c r="F20" s="479"/>
      <c r="G20" s="454"/>
    </row>
    <row r="21" spans="1:7" x14ac:dyDescent="0.25">
      <c r="A21" s="467" t="str">
        <f>SOFPo!A46</f>
        <v>Local Government Treasurer (LGT)</v>
      </c>
      <c r="B21" s="464"/>
      <c r="C21" s="464"/>
      <c r="D21" s="464"/>
      <c r="E21" s="474"/>
      <c r="F21" s="479"/>
      <c r="G21" s="454"/>
    </row>
    <row r="22" spans="1:7" x14ac:dyDescent="0.25">
      <c r="A22" s="467" t="str">
        <f>SOFPo!A47</f>
        <v>Idah Local Government</v>
      </c>
      <c r="B22" s="464"/>
      <c r="C22" s="464"/>
      <c r="D22" s="464"/>
      <c r="E22" s="474"/>
      <c r="F22" s="479"/>
      <c r="G22" s="454"/>
    </row>
    <row r="23" spans="1:7" x14ac:dyDescent="0.25">
      <c r="A23" s="468" t="s">
        <v>484</v>
      </c>
      <c r="B23" s="480"/>
      <c r="C23" s="480"/>
      <c r="D23" s="480"/>
      <c r="E23" s="481"/>
      <c r="F23" s="482"/>
      <c r="G23" s="454"/>
    </row>
    <row r="24" spans="1:7" x14ac:dyDescent="0.25">
      <c r="A24" s="459"/>
      <c r="B24" s="459"/>
      <c r="C24" s="459"/>
      <c r="D24" s="459"/>
      <c r="E24" s="473"/>
      <c r="F24" s="459"/>
    </row>
  </sheetData>
  <mergeCells count="4">
    <mergeCell ref="A1:F1"/>
    <mergeCell ref="A2:F2"/>
    <mergeCell ref="A3:F3"/>
    <mergeCell ref="A4:F4"/>
  </mergeCells>
  <pageMargins left="0.7" right="0.7" top="0.75" bottom="0.75" header="0.3" footer="0.3"/>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F53"/>
  <sheetViews>
    <sheetView showGridLines="0" topLeftCell="A31" zoomScaleNormal="100" zoomScaleSheetLayoutView="106" workbookViewId="0">
      <selection activeCell="D44" sqref="D44"/>
    </sheetView>
  </sheetViews>
  <sheetFormatPr defaultColWidth="9.140625" defaultRowHeight="12.75" x14ac:dyDescent="0.25"/>
  <cols>
    <col min="1" max="1" width="51.42578125" style="393" bestFit="1" customWidth="1"/>
    <col min="2" max="2" width="6.85546875" style="399" customWidth="1"/>
    <col min="3" max="3" width="16" style="432" bestFit="1" customWidth="1"/>
    <col min="4" max="4" width="16.5703125" style="432" bestFit="1" customWidth="1"/>
    <col min="5" max="5" width="20.5703125" style="393" customWidth="1"/>
    <col min="6" max="6" width="13.5703125" style="393" bestFit="1" customWidth="1"/>
    <col min="7" max="16384" width="9.140625" style="393"/>
  </cols>
  <sheetData>
    <row r="1" spans="1:4" ht="13.5" x14ac:dyDescent="0.25">
      <c r="A1" s="528" t="str">
        <f>SOFPe!A1:F1</f>
        <v>Idah Local Government of Kogi State</v>
      </c>
      <c r="B1" s="528"/>
      <c r="C1" s="528"/>
      <c r="D1" s="528"/>
    </row>
    <row r="2" spans="1:4" ht="13.5" x14ac:dyDescent="0.25">
      <c r="A2" s="528" t="str">
        <f>SoCAEq!A2:F2</f>
        <v>Financial Statements for the Year Ended 31 December, 2021</v>
      </c>
      <c r="B2" s="528"/>
      <c r="C2" s="528"/>
      <c r="D2" s="528"/>
    </row>
    <row r="3" spans="1:4" ht="13.5" x14ac:dyDescent="0.25">
      <c r="A3" s="528" t="s">
        <v>418</v>
      </c>
      <c r="B3" s="528"/>
      <c r="C3" s="528"/>
      <c r="D3" s="528"/>
    </row>
    <row r="4" spans="1:4" x14ac:dyDescent="0.25">
      <c r="A4" s="529"/>
      <c r="B4" s="529"/>
      <c r="C4" s="529"/>
      <c r="D4" s="529"/>
    </row>
    <row r="5" spans="1:4" ht="27" x14ac:dyDescent="0.25">
      <c r="A5" s="394" t="s">
        <v>385</v>
      </c>
      <c r="B5" s="444" t="s">
        <v>324</v>
      </c>
      <c r="C5" s="453" t="s">
        <v>809</v>
      </c>
      <c r="D5" s="453" t="s">
        <v>772</v>
      </c>
    </row>
    <row r="6" spans="1:4" ht="13.5" x14ac:dyDescent="0.25">
      <c r="A6" s="394" t="s">
        <v>340</v>
      </c>
      <c r="B6" s="444"/>
      <c r="C6" s="449"/>
      <c r="D6" s="449"/>
    </row>
    <row r="7" spans="1:4" ht="13.5" x14ac:dyDescent="0.25">
      <c r="A7" s="394" t="s">
        <v>341</v>
      </c>
      <c r="B7" s="444"/>
      <c r="C7" s="416"/>
      <c r="D7" s="416"/>
    </row>
    <row r="8" spans="1:4" ht="13.5" x14ac:dyDescent="0.25">
      <c r="A8" s="393" t="s">
        <v>0</v>
      </c>
      <c r="B8" s="421">
        <v>1</v>
      </c>
      <c r="C8" s="450">
        <v>1145347103</v>
      </c>
      <c r="D8" s="451">
        <v>1254289715</v>
      </c>
    </row>
    <row r="9" spans="1:4" ht="13.5" x14ac:dyDescent="0.25">
      <c r="A9" s="393" t="s">
        <v>2</v>
      </c>
      <c r="B9" s="421">
        <v>2</v>
      </c>
      <c r="C9" s="450">
        <v>558405319</v>
      </c>
      <c r="D9" s="451">
        <v>401070125</v>
      </c>
    </row>
    <row r="10" spans="1:4" ht="13.5" x14ac:dyDescent="0.25">
      <c r="A10" s="393" t="s">
        <v>3</v>
      </c>
      <c r="B10" s="433">
        <v>3</v>
      </c>
      <c r="C10" s="450">
        <v>15861415</v>
      </c>
      <c r="D10" s="451">
        <v>9875296</v>
      </c>
    </row>
    <row r="11" spans="1:4" x14ac:dyDescent="0.25">
      <c r="A11" s="393" t="s">
        <v>4</v>
      </c>
      <c r="C11" s="432">
        <v>0</v>
      </c>
      <c r="D11" s="432">
        <v>0</v>
      </c>
    </row>
    <row r="12" spans="1:4" x14ac:dyDescent="0.25">
      <c r="A12" s="393" t="s">
        <v>212</v>
      </c>
      <c r="C12" s="432">
        <f>Note13!C12</f>
        <v>0</v>
      </c>
      <c r="D12" s="432">
        <v>0</v>
      </c>
    </row>
    <row r="13" spans="1:4" x14ac:dyDescent="0.25">
      <c r="A13" s="393" t="s">
        <v>211</v>
      </c>
      <c r="C13" s="432">
        <v>0</v>
      </c>
      <c r="D13" s="432">
        <v>0</v>
      </c>
    </row>
    <row r="14" spans="1:4" ht="13.5" x14ac:dyDescent="0.25">
      <c r="A14" s="394" t="s">
        <v>342</v>
      </c>
      <c r="B14" s="444"/>
      <c r="C14" s="416">
        <f>SUM(C8:C13)</f>
        <v>1719613837</v>
      </c>
      <c r="D14" s="416">
        <v>1665235137</v>
      </c>
    </row>
    <row r="16" spans="1:4" ht="13.5" x14ac:dyDescent="0.25">
      <c r="A16" s="394" t="s">
        <v>369</v>
      </c>
      <c r="B16" s="444"/>
      <c r="D16" s="416"/>
    </row>
    <row r="17" spans="1:4" x14ac:dyDescent="0.25">
      <c r="A17" s="393" t="s">
        <v>213</v>
      </c>
      <c r="B17" s="421">
        <v>4</v>
      </c>
      <c r="C17" s="450">
        <v>-290943781</v>
      </c>
      <c r="D17" s="450">
        <v>-242183995</v>
      </c>
    </row>
    <row r="18" spans="1:4" x14ac:dyDescent="0.25">
      <c r="A18" s="393" t="s">
        <v>215</v>
      </c>
      <c r="B18" s="421">
        <v>5</v>
      </c>
      <c r="C18" s="450">
        <v>-131351723</v>
      </c>
      <c r="D18" s="450">
        <v>-149544199</v>
      </c>
    </row>
    <row r="19" spans="1:4" x14ac:dyDescent="0.25">
      <c r="A19" s="393" t="s">
        <v>410</v>
      </c>
      <c r="B19" s="421">
        <v>6</v>
      </c>
      <c r="C19" s="450">
        <v>-778163510</v>
      </c>
      <c r="D19" s="450">
        <v>-851488633</v>
      </c>
    </row>
    <row r="20" spans="1:4" x14ac:dyDescent="0.25">
      <c r="A20" s="393" t="s">
        <v>243</v>
      </c>
      <c r="C20" s="432">
        <v>0</v>
      </c>
      <c r="D20" s="432">
        <v>0</v>
      </c>
    </row>
    <row r="21" spans="1:4" x14ac:dyDescent="0.25">
      <c r="A21" s="393" t="s">
        <v>244</v>
      </c>
      <c r="B21" s="421">
        <v>8</v>
      </c>
      <c r="C21" s="450">
        <v>-1319535</v>
      </c>
      <c r="D21" s="450">
        <v>-25482845</v>
      </c>
    </row>
    <row r="22" spans="1:4" ht="13.5" x14ac:dyDescent="0.25">
      <c r="A22" s="394" t="s">
        <v>343</v>
      </c>
      <c r="B22" s="444"/>
      <c r="C22" s="416">
        <f>SUM(C17:C21)</f>
        <v>-1201778549</v>
      </c>
      <c r="D22" s="416">
        <f>SUM(D17:D21)</f>
        <v>-1268699672</v>
      </c>
    </row>
    <row r="23" spans="1:4" ht="13.5" x14ac:dyDescent="0.25">
      <c r="A23" s="394" t="s">
        <v>344</v>
      </c>
      <c r="B23" s="444"/>
      <c r="C23" s="416">
        <f>C14+C22</f>
        <v>517835288</v>
      </c>
      <c r="D23" s="416">
        <v>396535465</v>
      </c>
    </row>
    <row r="25" spans="1:4" ht="13.5" x14ac:dyDescent="0.25">
      <c r="A25" s="394" t="s">
        <v>370</v>
      </c>
      <c r="B25" s="444"/>
      <c r="D25" s="416"/>
    </row>
    <row r="26" spans="1:4" ht="13.5" x14ac:dyDescent="0.25">
      <c r="A26" s="394" t="s">
        <v>371</v>
      </c>
      <c r="B26" s="444"/>
      <c r="D26" s="416"/>
    </row>
    <row r="27" spans="1:4" x14ac:dyDescent="0.25">
      <c r="A27" s="393" t="s">
        <v>245</v>
      </c>
      <c r="B27" s="421">
        <v>12</v>
      </c>
      <c r="C27" s="450">
        <v>517964544</v>
      </c>
      <c r="D27" s="450">
        <v>401933903</v>
      </c>
    </row>
    <row r="28" spans="1:4" x14ac:dyDescent="0.25">
      <c r="A28" s="393" t="s">
        <v>345</v>
      </c>
      <c r="C28" s="432">
        <v>0</v>
      </c>
      <c r="D28" s="432">
        <v>0</v>
      </c>
    </row>
    <row r="29" spans="1:4" x14ac:dyDescent="0.25">
      <c r="A29" s="393" t="s">
        <v>246</v>
      </c>
      <c r="C29" s="432">
        <v>0</v>
      </c>
      <c r="D29" s="432">
        <v>0</v>
      </c>
    </row>
    <row r="30" spans="1:4" x14ac:dyDescent="0.25">
      <c r="A30" s="393" t="s">
        <v>346</v>
      </c>
      <c r="C30" s="432">
        <v>0</v>
      </c>
      <c r="D30" s="432">
        <v>0</v>
      </c>
    </row>
    <row r="31" spans="1:4" x14ac:dyDescent="0.25">
      <c r="A31" s="393" t="s">
        <v>347</v>
      </c>
      <c r="C31" s="432">
        <v>0</v>
      </c>
      <c r="D31" s="432">
        <v>0</v>
      </c>
    </row>
    <row r="32" spans="1:4" ht="13.5" x14ac:dyDescent="0.25">
      <c r="A32" s="394" t="s">
        <v>348</v>
      </c>
      <c r="B32" s="444"/>
      <c r="C32" s="416">
        <f>SUM(C27:C31)</f>
        <v>517964544</v>
      </c>
      <c r="D32" s="416">
        <f>SUM(D27:D31)</f>
        <v>401933903</v>
      </c>
    </row>
    <row r="34" spans="1:6" ht="13.5" x14ac:dyDescent="0.25">
      <c r="A34" s="394" t="s">
        <v>349</v>
      </c>
      <c r="B34" s="444"/>
      <c r="D34" s="416"/>
    </row>
    <row r="35" spans="1:6" x14ac:dyDescent="0.25">
      <c r="A35" s="393" t="s">
        <v>473</v>
      </c>
      <c r="C35" s="432">
        <v>0</v>
      </c>
      <c r="D35" s="432">
        <v>0</v>
      </c>
    </row>
    <row r="36" spans="1:6" x14ac:dyDescent="0.25">
      <c r="A36" s="393" t="s">
        <v>474</v>
      </c>
      <c r="C36" s="432">
        <v>0</v>
      </c>
      <c r="D36" s="432">
        <v>0</v>
      </c>
    </row>
    <row r="37" spans="1:6" x14ac:dyDescent="0.25">
      <c r="A37" s="393" t="s">
        <v>350</v>
      </c>
      <c r="B37" s="447"/>
      <c r="C37" s="432">
        <v>0</v>
      </c>
      <c r="D37" s="432">
        <v>0</v>
      </c>
    </row>
    <row r="38" spans="1:6" x14ac:dyDescent="0.25">
      <c r="A38" s="393" t="s">
        <v>351</v>
      </c>
      <c r="C38" s="450">
        <v>0</v>
      </c>
      <c r="D38" s="450">
        <v>15331980</v>
      </c>
    </row>
    <row r="39" spans="1:6" ht="13.5" x14ac:dyDescent="0.25">
      <c r="A39" s="394" t="s">
        <v>352</v>
      </c>
      <c r="B39" s="444"/>
      <c r="C39" s="416">
        <f>SUM(C35:C38)</f>
        <v>0</v>
      </c>
      <c r="D39" s="416">
        <f>SUM(D35:D38)</f>
        <v>15331980</v>
      </c>
    </row>
    <row r="40" spans="1:6" x14ac:dyDescent="0.25">
      <c r="A40" s="529"/>
      <c r="B40" s="529"/>
      <c r="C40" s="529"/>
      <c r="D40" s="529"/>
    </row>
    <row r="41" spans="1:6" ht="13.5" x14ac:dyDescent="0.25">
      <c r="A41" s="394" t="s">
        <v>353</v>
      </c>
      <c r="B41" s="444"/>
      <c r="C41" s="416">
        <f>C23-C32-C38</f>
        <v>-129256</v>
      </c>
      <c r="D41" s="416">
        <f>D23-D32-D38</f>
        <v>-20730418</v>
      </c>
      <c r="F41" s="401"/>
    </row>
    <row r="42" spans="1:6" ht="13.5" x14ac:dyDescent="0.25">
      <c r="A42" s="394"/>
      <c r="B42" s="444"/>
      <c r="C42" s="416"/>
      <c r="D42" s="416"/>
    </row>
    <row r="43" spans="1:6" ht="13.5" x14ac:dyDescent="0.25">
      <c r="A43" s="394" t="s">
        <v>354</v>
      </c>
      <c r="B43" s="444"/>
      <c r="C43" s="416">
        <f>D44</f>
        <v>2944307</v>
      </c>
      <c r="D43" s="451">
        <v>13558905</v>
      </c>
    </row>
    <row r="44" spans="1:6" ht="13.5" x14ac:dyDescent="0.25">
      <c r="A44" s="455" t="s">
        <v>355</v>
      </c>
      <c r="B44" s="456"/>
      <c r="C44" s="457">
        <v>2815051</v>
      </c>
      <c r="D44" s="458">
        <v>2944307</v>
      </c>
      <c r="F44" s="401"/>
    </row>
    <row r="45" spans="1:6" x14ac:dyDescent="0.25">
      <c r="A45" s="537"/>
      <c r="B45" s="539"/>
      <c r="C45" s="539"/>
      <c r="D45" s="540"/>
      <c r="E45" s="454"/>
    </row>
    <row r="46" spans="1:6" x14ac:dyDescent="0.25">
      <c r="A46" s="538"/>
      <c r="B46" s="462"/>
      <c r="C46" s="463"/>
      <c r="D46" s="465"/>
      <c r="E46" s="454"/>
    </row>
    <row r="47" spans="1:6" x14ac:dyDescent="0.25">
      <c r="A47" s="538"/>
      <c r="B47" s="462"/>
      <c r="C47" s="463"/>
      <c r="D47" s="465"/>
      <c r="E47" s="454"/>
    </row>
    <row r="48" spans="1:6" x14ac:dyDescent="0.25">
      <c r="A48" s="538"/>
      <c r="B48" s="462"/>
      <c r="C48" s="463"/>
      <c r="D48" s="465"/>
      <c r="E48" s="454"/>
    </row>
    <row r="49" spans="1:5" ht="13.5" x14ac:dyDescent="0.25">
      <c r="A49" s="466" t="str">
        <f>SoCAEq!A20</f>
        <v>ABUKA ENEOJO J.</v>
      </c>
      <c r="B49" s="462"/>
      <c r="C49" s="463"/>
      <c r="D49" s="465"/>
      <c r="E49" s="454"/>
    </row>
    <row r="50" spans="1:5" x14ac:dyDescent="0.25">
      <c r="A50" s="467" t="str">
        <f>SoCAEq!A21</f>
        <v>Local Government Treasurer (LGT)</v>
      </c>
      <c r="B50" s="462"/>
      <c r="C50" s="463"/>
      <c r="D50" s="465"/>
      <c r="E50" s="454"/>
    </row>
    <row r="51" spans="1:5" x14ac:dyDescent="0.25">
      <c r="A51" s="467" t="str">
        <f>SoCAEq!A22</f>
        <v>Idah Local Government</v>
      </c>
      <c r="B51" s="462"/>
      <c r="C51" s="463"/>
      <c r="D51" s="465"/>
      <c r="E51" s="454"/>
    </row>
    <row r="52" spans="1:5" x14ac:dyDescent="0.25">
      <c r="A52" s="468" t="s">
        <v>484</v>
      </c>
      <c r="B52" s="469"/>
      <c r="C52" s="470"/>
      <c r="D52" s="471"/>
      <c r="E52" s="454"/>
    </row>
    <row r="53" spans="1:5" x14ac:dyDescent="0.25">
      <c r="A53" s="459"/>
      <c r="B53" s="460"/>
      <c r="C53" s="461"/>
      <c r="D53" s="461"/>
    </row>
  </sheetData>
  <mergeCells count="7">
    <mergeCell ref="A4:D4"/>
    <mergeCell ref="A1:D1"/>
    <mergeCell ref="A2:D2"/>
    <mergeCell ref="A3:D3"/>
    <mergeCell ref="A45:A48"/>
    <mergeCell ref="B45:D45"/>
    <mergeCell ref="A40:D40"/>
  </mergeCells>
  <pageMargins left="0.7" right="0.7" top="0.75" bottom="0.75" header="0.3" footer="0.3"/>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J46"/>
  <sheetViews>
    <sheetView showGridLines="0" topLeftCell="A25" zoomScaleNormal="100" zoomScaleSheetLayoutView="100" workbookViewId="0">
      <selection sqref="A1:I45"/>
    </sheetView>
  </sheetViews>
  <sheetFormatPr defaultColWidth="19.42578125" defaultRowHeight="12.75" x14ac:dyDescent="0.25"/>
  <cols>
    <col min="1" max="1" width="5.28515625" style="393" customWidth="1"/>
    <col min="2" max="2" width="3.7109375" style="448" customWidth="1"/>
    <col min="3" max="3" width="28.5703125" style="393" customWidth="1"/>
    <col min="4" max="4" width="7.140625" style="403" customWidth="1"/>
    <col min="5" max="5" width="19.140625" style="401" bestFit="1" customWidth="1"/>
    <col min="6" max="6" width="18.5703125" style="401" bestFit="1" customWidth="1"/>
    <col min="7" max="7" width="19.5703125" style="401" bestFit="1" customWidth="1"/>
    <col min="8" max="8" width="17.85546875" style="401" bestFit="1" customWidth="1"/>
    <col min="9" max="9" width="17.7109375" style="401" bestFit="1" customWidth="1"/>
    <col min="10" max="10" width="22" style="393" customWidth="1"/>
    <col min="11" max="16384" width="19.42578125" style="393"/>
  </cols>
  <sheetData>
    <row r="1" spans="1:9" ht="13.5" x14ac:dyDescent="0.25">
      <c r="A1" s="528" t="str">
        <f>'Rec o cf'!A1:C1</f>
        <v>Idah Local Government of Kogi State</v>
      </c>
      <c r="B1" s="528"/>
      <c r="C1" s="528"/>
      <c r="D1" s="528"/>
      <c r="E1" s="528"/>
      <c r="F1" s="528"/>
      <c r="G1" s="528"/>
      <c r="H1" s="528"/>
      <c r="I1" s="528"/>
    </row>
    <row r="2" spans="1:9" ht="13.5" x14ac:dyDescent="0.25">
      <c r="A2" s="528" t="str">
        <f>'Rec o cf'!A2:C2</f>
        <v>Financial Statements for the Year Ended 31 December, 2021</v>
      </c>
      <c r="B2" s="528"/>
      <c r="C2" s="528"/>
      <c r="D2" s="528"/>
      <c r="E2" s="528"/>
      <c r="F2" s="528"/>
      <c r="G2" s="528"/>
      <c r="H2" s="528"/>
      <c r="I2" s="528"/>
    </row>
    <row r="3" spans="1:9" ht="13.5" x14ac:dyDescent="0.25">
      <c r="A3" s="528" t="s">
        <v>506</v>
      </c>
      <c r="B3" s="528"/>
      <c r="C3" s="528"/>
      <c r="D3" s="528"/>
      <c r="E3" s="528"/>
      <c r="F3" s="528"/>
      <c r="G3" s="528"/>
      <c r="H3" s="528"/>
      <c r="I3" s="528"/>
    </row>
    <row r="4" spans="1:9" s="398" customFormat="1" ht="69.75" customHeight="1" x14ac:dyDescent="0.25">
      <c r="A4" s="529"/>
      <c r="B4" s="529"/>
      <c r="C4" s="529"/>
      <c r="D4" s="444" t="s">
        <v>324</v>
      </c>
      <c r="E4" s="541" t="s">
        <v>481</v>
      </c>
      <c r="F4" s="541"/>
      <c r="G4" s="541"/>
      <c r="H4" s="397" t="s">
        <v>809</v>
      </c>
      <c r="I4" s="397" t="s">
        <v>781</v>
      </c>
    </row>
    <row r="5" spans="1:9" s="398" customFormat="1" ht="27" x14ac:dyDescent="0.25">
      <c r="A5" s="528" t="s">
        <v>691</v>
      </c>
      <c r="B5" s="528"/>
      <c r="C5" s="528"/>
      <c r="D5" s="444"/>
      <c r="E5" s="395" t="s">
        <v>507</v>
      </c>
      <c r="F5" s="397" t="s">
        <v>820</v>
      </c>
      <c r="G5" s="395" t="s">
        <v>508</v>
      </c>
      <c r="H5" s="541"/>
      <c r="I5" s="541"/>
    </row>
    <row r="6" spans="1:9" ht="27" customHeight="1" x14ac:dyDescent="0.25">
      <c r="A6" s="529"/>
      <c r="B6" s="543" t="s">
        <v>0</v>
      </c>
      <c r="C6" s="543"/>
      <c r="D6" s="399">
        <v>1</v>
      </c>
      <c r="E6" s="406">
        <v>1377743840</v>
      </c>
      <c r="F6" s="406">
        <v>179000000</v>
      </c>
      <c r="G6" s="406">
        <v>1556743840</v>
      </c>
      <c r="H6" s="406">
        <v>1040299541.03</v>
      </c>
      <c r="I6" s="406">
        <v>516444298.97000003</v>
      </c>
    </row>
    <row r="7" spans="1:9" ht="19.5" customHeight="1" x14ac:dyDescent="0.25">
      <c r="A7" s="529"/>
      <c r="B7" s="542" t="s">
        <v>947</v>
      </c>
      <c r="C7" s="542"/>
      <c r="D7" s="399">
        <v>1</v>
      </c>
      <c r="E7" s="442">
        <v>0</v>
      </c>
      <c r="F7" s="442">
        <v>0</v>
      </c>
      <c r="G7" s="442">
        <v>0</v>
      </c>
      <c r="H7" s="401">
        <v>0</v>
      </c>
      <c r="I7" s="401">
        <v>0</v>
      </c>
    </row>
    <row r="8" spans="1:9" ht="25.5" customHeight="1" x14ac:dyDescent="0.25">
      <c r="A8" s="529"/>
      <c r="B8" s="542" t="s">
        <v>948</v>
      </c>
      <c r="C8" s="542"/>
      <c r="D8" s="399">
        <v>1</v>
      </c>
      <c r="E8" s="442">
        <v>0</v>
      </c>
      <c r="F8" s="442">
        <v>0</v>
      </c>
      <c r="G8" s="442">
        <v>0</v>
      </c>
      <c r="H8" s="401">
        <v>0</v>
      </c>
      <c r="I8" s="401">
        <f t="shared" ref="I8" si="0">H8-G8</f>
        <v>0</v>
      </c>
    </row>
    <row r="9" spans="1:9" ht="14.25" customHeight="1" x14ac:dyDescent="0.25">
      <c r="A9" s="529"/>
      <c r="B9" s="542" t="s">
        <v>478</v>
      </c>
      <c r="C9" s="542"/>
      <c r="D9" s="399">
        <v>1</v>
      </c>
      <c r="E9" s="442">
        <v>0</v>
      </c>
      <c r="F9" s="442">
        <v>0</v>
      </c>
      <c r="G9" s="442">
        <v>0</v>
      </c>
      <c r="H9" s="406">
        <v>6029799.6799999997</v>
      </c>
      <c r="I9" s="406">
        <v>6029799.6799999997</v>
      </c>
    </row>
    <row r="10" spans="1:9" ht="14.25" customHeight="1" x14ac:dyDescent="0.25">
      <c r="A10" s="529"/>
      <c r="B10" s="542" t="s">
        <v>949</v>
      </c>
      <c r="C10" s="542"/>
      <c r="D10" s="399">
        <v>1</v>
      </c>
      <c r="E10" s="442">
        <v>0</v>
      </c>
      <c r="F10" s="442">
        <v>0</v>
      </c>
      <c r="G10" s="442">
        <v>0</v>
      </c>
      <c r="H10" s="406">
        <v>28604327.98</v>
      </c>
      <c r="I10" s="406">
        <v>28604327.98</v>
      </c>
    </row>
    <row r="11" spans="1:9" ht="14.25" customHeight="1" x14ac:dyDescent="0.25">
      <c r="A11" s="529"/>
      <c r="B11" s="542" t="s">
        <v>832</v>
      </c>
      <c r="C11" s="542"/>
      <c r="D11" s="399">
        <v>1</v>
      </c>
      <c r="E11" s="442">
        <v>0</v>
      </c>
      <c r="F11" s="442">
        <v>0</v>
      </c>
      <c r="G11" s="442">
        <v>0</v>
      </c>
      <c r="H11" s="406"/>
      <c r="I11" s="406"/>
    </row>
    <row r="12" spans="1:9" ht="14.25" customHeight="1" x14ac:dyDescent="0.25">
      <c r="A12" s="529"/>
      <c r="B12" s="542" t="s">
        <v>510</v>
      </c>
      <c r="C12" s="542"/>
      <c r="D12" s="399">
        <v>1</v>
      </c>
      <c r="E12" s="442">
        <v>0</v>
      </c>
      <c r="F12" s="442">
        <v>0</v>
      </c>
      <c r="G12" s="442">
        <v>0</v>
      </c>
      <c r="H12" s="406">
        <v>3073536.15</v>
      </c>
      <c r="I12" s="406">
        <v>3073536.15</v>
      </c>
    </row>
    <row r="13" spans="1:9" ht="14.25" customHeight="1" x14ac:dyDescent="0.25">
      <c r="A13" s="529"/>
      <c r="B13" s="542" t="s">
        <v>950</v>
      </c>
      <c r="C13" s="542"/>
      <c r="D13" s="399">
        <v>1</v>
      </c>
      <c r="E13" s="442">
        <v>0</v>
      </c>
      <c r="F13" s="442">
        <v>0</v>
      </c>
      <c r="G13" s="442">
        <v>0</v>
      </c>
      <c r="H13" s="406">
        <v>1549516.76</v>
      </c>
      <c r="I13" s="406">
        <v>1549516.76</v>
      </c>
    </row>
    <row r="14" spans="1:9" ht="14.25" customHeight="1" x14ac:dyDescent="0.25">
      <c r="A14" s="529"/>
      <c r="B14" s="542" t="s">
        <v>2</v>
      </c>
      <c r="C14" s="542"/>
      <c r="D14" s="399">
        <v>2</v>
      </c>
      <c r="E14" s="406">
        <v>466639460</v>
      </c>
      <c r="F14" s="406"/>
      <c r="G14" s="406">
        <v>466639460</v>
      </c>
      <c r="H14" s="406">
        <v>558405318.98000002</v>
      </c>
      <c r="I14" s="406">
        <v>-91765858.980000004</v>
      </c>
    </row>
    <row r="15" spans="1:9" ht="14.25" customHeight="1" x14ac:dyDescent="0.25">
      <c r="A15" s="529"/>
      <c r="B15" s="542" t="s">
        <v>3</v>
      </c>
      <c r="C15" s="542"/>
      <c r="D15" s="399">
        <v>3</v>
      </c>
      <c r="E15" s="406">
        <v>15000000</v>
      </c>
      <c r="F15" s="406"/>
      <c r="G15" s="406">
        <v>15000000</v>
      </c>
      <c r="H15" s="406">
        <v>15861415.25</v>
      </c>
      <c r="I15" s="406">
        <v>-861415.25</v>
      </c>
    </row>
    <row r="16" spans="1:9" ht="14.25" customHeight="1" x14ac:dyDescent="0.25">
      <c r="A16" s="529"/>
      <c r="B16" s="542" t="s">
        <v>4</v>
      </c>
      <c r="C16" s="542"/>
      <c r="D16" s="399"/>
      <c r="E16" s="442">
        <v>0</v>
      </c>
      <c r="F16" s="442">
        <v>0</v>
      </c>
      <c r="G16" s="442">
        <f t="shared" ref="G16" si="1">E16+F16</f>
        <v>0</v>
      </c>
      <c r="H16" s="406">
        <v>65790381.030000001</v>
      </c>
      <c r="I16" s="406">
        <v>65790381.030000001</v>
      </c>
    </row>
    <row r="17" spans="1:9" ht="13.5" x14ac:dyDescent="0.25">
      <c r="A17" s="394" t="s">
        <v>692</v>
      </c>
      <c r="D17" s="399"/>
      <c r="E17" s="436">
        <v>1859383300</v>
      </c>
      <c r="F17" s="436">
        <v>179000000</v>
      </c>
      <c r="G17" s="436">
        <v>2038383300</v>
      </c>
      <c r="H17" s="436">
        <v>1719613836.8599999</v>
      </c>
      <c r="I17" s="436">
        <v>528862586.33999997</v>
      </c>
    </row>
    <row r="18" spans="1:9" ht="13.5" x14ac:dyDescent="0.25">
      <c r="A18" s="528"/>
      <c r="B18" s="528"/>
      <c r="C18" s="528"/>
      <c r="D18" s="528"/>
      <c r="E18" s="528"/>
      <c r="F18" s="528"/>
      <c r="G18" s="528"/>
      <c r="H18" s="528"/>
      <c r="I18" s="528"/>
    </row>
    <row r="19" spans="1:9" ht="13.5" x14ac:dyDescent="0.25">
      <c r="A19" s="532" t="s">
        <v>509</v>
      </c>
      <c r="B19" s="532"/>
      <c r="C19" s="532"/>
      <c r="D19" s="399"/>
      <c r="E19" s="544"/>
      <c r="F19" s="544"/>
      <c r="G19" s="544"/>
      <c r="H19" s="544"/>
      <c r="I19" s="544"/>
    </row>
    <row r="20" spans="1:9" ht="13.5" x14ac:dyDescent="0.25">
      <c r="A20" s="528"/>
      <c r="B20" s="530"/>
      <c r="C20" s="530"/>
      <c r="D20" s="399"/>
      <c r="E20" s="442">
        <f>Note13!C8</f>
        <v>0</v>
      </c>
      <c r="F20" s="442">
        <v>0</v>
      </c>
      <c r="G20" s="442">
        <f t="shared" ref="G20:G22" si="2">E20+F20</f>
        <v>0</v>
      </c>
      <c r="H20" s="401">
        <f>Note13!C12</f>
        <v>0</v>
      </c>
      <c r="I20" s="408">
        <f>SUM(E20:H20)</f>
        <v>0</v>
      </c>
    </row>
    <row r="21" spans="1:9" ht="13.5" x14ac:dyDescent="0.25">
      <c r="A21" s="528"/>
      <c r="B21" s="530"/>
      <c r="C21" s="530"/>
      <c r="D21" s="399"/>
      <c r="E21" s="442"/>
      <c r="F21" s="442"/>
      <c r="G21" s="442">
        <f t="shared" si="2"/>
        <v>0</v>
      </c>
      <c r="H21" s="408"/>
      <c r="I21" s="408">
        <f>SUM(E21:H21)</f>
        <v>0</v>
      </c>
    </row>
    <row r="22" spans="1:9" ht="13.5" x14ac:dyDescent="0.25">
      <c r="A22" s="528"/>
      <c r="B22" s="530"/>
      <c r="C22" s="530"/>
      <c r="D22" s="399"/>
      <c r="E22" s="442"/>
      <c r="F22" s="442"/>
      <c r="G22" s="442">
        <f t="shared" si="2"/>
        <v>0</v>
      </c>
      <c r="I22" s="408">
        <f t="shared" ref="I22:I23" si="3">SUM(E22:H22)</f>
        <v>0</v>
      </c>
    </row>
    <row r="23" spans="1:9" ht="13.5" x14ac:dyDescent="0.25">
      <c r="A23" s="532" t="s">
        <v>511</v>
      </c>
      <c r="B23" s="532"/>
      <c r="C23" s="532"/>
      <c r="D23" s="532"/>
      <c r="E23" s="395">
        <f>SUM(E20:E22)</f>
        <v>0</v>
      </c>
      <c r="F23" s="395">
        <f>SUM(F20:F22)</f>
        <v>0</v>
      </c>
      <c r="G23" s="395">
        <f>SUM(G20:G22)</f>
        <v>0</v>
      </c>
      <c r="H23" s="395">
        <f>SUM(H20:H22)</f>
        <v>0</v>
      </c>
      <c r="I23" s="408">
        <f t="shared" si="3"/>
        <v>0</v>
      </c>
    </row>
    <row r="24" spans="1:9" ht="13.5" x14ac:dyDescent="0.25">
      <c r="A24" s="532" t="s">
        <v>407</v>
      </c>
      <c r="B24" s="532"/>
      <c r="C24" s="532"/>
      <c r="D24" s="532"/>
      <c r="E24" s="395">
        <f>E17+E23</f>
        <v>1859383300</v>
      </c>
      <c r="F24" s="395">
        <f>F17+F23</f>
        <v>179000000</v>
      </c>
      <c r="G24" s="395">
        <f>G17+G23</f>
        <v>2038383300</v>
      </c>
      <c r="H24" s="395">
        <f>H17+H23</f>
        <v>1719613836.8599999</v>
      </c>
      <c r="I24" s="395">
        <f>I17+I23</f>
        <v>528862586.33999997</v>
      </c>
    </row>
    <row r="25" spans="1:9" x14ac:dyDescent="0.25">
      <c r="A25" s="529"/>
      <c r="B25" s="529"/>
      <c r="C25" s="529"/>
      <c r="D25" s="529"/>
      <c r="E25" s="529"/>
      <c r="F25" s="529"/>
      <c r="G25" s="529"/>
      <c r="H25" s="529"/>
      <c r="I25" s="529"/>
    </row>
    <row r="26" spans="1:9" ht="13.5" x14ac:dyDescent="0.25">
      <c r="A26" s="532" t="s">
        <v>687</v>
      </c>
      <c r="B26" s="532"/>
      <c r="C26" s="532"/>
      <c r="D26" s="532"/>
      <c r="E26" s="532"/>
      <c r="F26" s="532"/>
      <c r="G26" s="532"/>
      <c r="H26" s="532"/>
      <c r="I26" s="532"/>
    </row>
    <row r="27" spans="1:9" x14ac:dyDescent="0.25">
      <c r="A27" s="529"/>
      <c r="B27" s="530" t="s">
        <v>213</v>
      </c>
      <c r="C27" s="530"/>
      <c r="D27" s="399"/>
      <c r="E27" s="508">
        <v>865234460</v>
      </c>
      <c r="F27" s="508" t="s">
        <v>825</v>
      </c>
      <c r="G27" s="508">
        <v>865204460</v>
      </c>
      <c r="H27" s="508">
        <v>290943781.32999998</v>
      </c>
      <c r="I27" s="508">
        <v>574260678.66999996</v>
      </c>
    </row>
    <row r="28" spans="1:9" x14ac:dyDescent="0.25">
      <c r="A28" s="529"/>
      <c r="B28" s="530" t="s">
        <v>215</v>
      </c>
      <c r="C28" s="530"/>
      <c r="D28" s="399"/>
      <c r="E28" s="508" t="s">
        <v>825</v>
      </c>
      <c r="F28" s="508" t="s">
        <v>825</v>
      </c>
      <c r="G28" s="508" t="s">
        <v>825</v>
      </c>
      <c r="H28" s="508">
        <v>131351722.48</v>
      </c>
      <c r="I28" s="508">
        <v>-131351722.48</v>
      </c>
    </row>
    <row r="29" spans="1:9" x14ac:dyDescent="0.25">
      <c r="A29" s="529"/>
      <c r="B29" s="530" t="s">
        <v>269</v>
      </c>
      <c r="C29" s="530"/>
      <c r="D29" s="399"/>
      <c r="E29" s="508">
        <v>692204640</v>
      </c>
      <c r="F29" s="508">
        <v>179000000</v>
      </c>
      <c r="G29" s="508">
        <v>871204640</v>
      </c>
      <c r="H29" s="508">
        <v>778163510.37</v>
      </c>
      <c r="I29" s="508">
        <v>-93041129.629999995</v>
      </c>
    </row>
    <row r="30" spans="1:9" x14ac:dyDescent="0.25">
      <c r="A30" s="529"/>
      <c r="B30" s="530" t="s">
        <v>266</v>
      </c>
      <c r="C30" s="530"/>
      <c r="D30" s="399"/>
      <c r="E30" s="508">
        <v>0</v>
      </c>
      <c r="F30" s="508">
        <v>0</v>
      </c>
      <c r="G30" s="508">
        <v>0</v>
      </c>
      <c r="H30" s="508">
        <v>1319535.01</v>
      </c>
      <c r="I30" s="508">
        <v>-1319535.01</v>
      </c>
    </row>
    <row r="31" spans="1:9" x14ac:dyDescent="0.25">
      <c r="A31" s="529"/>
      <c r="B31" s="530" t="s">
        <v>409</v>
      </c>
      <c r="C31" s="530"/>
      <c r="D31" s="399"/>
      <c r="E31" s="415">
        <v>0</v>
      </c>
      <c r="F31" s="415">
        <v>0</v>
      </c>
      <c r="G31" s="415">
        <v>0</v>
      </c>
      <c r="H31" s="415">
        <v>0</v>
      </c>
      <c r="I31" s="415">
        <f t="shared" ref="I31" si="4">G31-H31</f>
        <v>0</v>
      </c>
    </row>
    <row r="32" spans="1:9" ht="13.5" x14ac:dyDescent="0.25">
      <c r="A32" s="532" t="s">
        <v>690</v>
      </c>
      <c r="B32" s="532"/>
      <c r="C32" s="532"/>
      <c r="E32" s="509">
        <v>1557434100</v>
      </c>
      <c r="F32" s="509"/>
      <c r="G32" s="509">
        <v>1736409100</v>
      </c>
      <c r="H32" s="509">
        <v>1201778549.1900001</v>
      </c>
      <c r="I32" s="509">
        <v>534630550.81</v>
      </c>
    </row>
    <row r="33" spans="1:10" ht="13.5" x14ac:dyDescent="0.25">
      <c r="A33" s="528"/>
      <c r="B33" s="528"/>
      <c r="C33" s="528"/>
      <c r="D33" s="528"/>
      <c r="E33" s="528"/>
      <c r="F33" s="528"/>
      <c r="G33" s="528"/>
      <c r="H33" s="528"/>
      <c r="I33" s="528"/>
    </row>
    <row r="34" spans="1:10" ht="13.5" x14ac:dyDescent="0.25">
      <c r="A34" s="532" t="s">
        <v>688</v>
      </c>
      <c r="B34" s="532"/>
      <c r="C34" s="532"/>
      <c r="D34" s="532"/>
      <c r="E34" s="532"/>
      <c r="F34" s="532"/>
      <c r="G34" s="532"/>
      <c r="H34" s="532"/>
      <c r="I34" s="532"/>
    </row>
    <row r="35" spans="1:10" x14ac:dyDescent="0.25">
      <c r="A35" s="530" t="s">
        <v>592</v>
      </c>
      <c r="B35" s="530"/>
      <c r="C35" s="530"/>
      <c r="D35" s="399"/>
      <c r="E35" s="406">
        <v>301944200</v>
      </c>
      <c r="F35" s="406"/>
      <c r="G35" s="406">
        <v>301944200</v>
      </c>
      <c r="H35" s="406">
        <v>517964544</v>
      </c>
      <c r="I35" s="406">
        <v>216020344</v>
      </c>
    </row>
    <row r="36" spans="1:10" ht="13.5" x14ac:dyDescent="0.25">
      <c r="A36" s="407"/>
      <c r="B36" s="528"/>
      <c r="C36" s="528"/>
      <c r="E36" s="408"/>
      <c r="F36" s="408"/>
      <c r="G36" s="408"/>
      <c r="H36" s="408"/>
      <c r="I36" s="408"/>
    </row>
    <row r="37" spans="1:10" ht="13.5" x14ac:dyDescent="0.25">
      <c r="A37" s="532" t="s">
        <v>689</v>
      </c>
      <c r="B37" s="532"/>
      <c r="C37" s="532"/>
      <c r="E37" s="408">
        <f t="shared" ref="E37:H37" si="5">SUM(E35:E36)</f>
        <v>301944200</v>
      </c>
      <c r="F37" s="408">
        <f t="shared" si="5"/>
        <v>0</v>
      </c>
      <c r="G37" s="408">
        <f t="shared" si="5"/>
        <v>301944200</v>
      </c>
      <c r="H37" s="408">
        <f t="shared" si="5"/>
        <v>517964544</v>
      </c>
      <c r="I37" s="408">
        <f>SUM(I35:I36)</f>
        <v>216020344</v>
      </c>
    </row>
    <row r="38" spans="1:10" ht="13.5" x14ac:dyDescent="0.25">
      <c r="A38" s="528"/>
      <c r="B38" s="528"/>
      <c r="C38" s="528"/>
      <c r="D38" s="528"/>
      <c r="E38" s="528"/>
      <c r="F38" s="528"/>
      <c r="G38" s="528"/>
      <c r="H38" s="528"/>
      <c r="I38" s="528"/>
    </row>
    <row r="39" spans="1:10" ht="13.5" x14ac:dyDescent="0.25">
      <c r="A39" s="534" t="s">
        <v>686</v>
      </c>
      <c r="B39" s="534"/>
      <c r="C39" s="534"/>
      <c r="D39" s="495"/>
      <c r="E39" s="507">
        <v>1859378300</v>
      </c>
      <c r="F39" s="507"/>
      <c r="G39" s="507">
        <v>2038353300</v>
      </c>
      <c r="H39" s="507">
        <v>1719743039.1900001</v>
      </c>
      <c r="I39" s="507">
        <v>318610260.81</v>
      </c>
    </row>
    <row r="40" spans="1:10" x14ac:dyDescent="0.25">
      <c r="A40" s="475"/>
      <c r="B40" s="501"/>
      <c r="C40" s="476"/>
      <c r="D40" s="502"/>
      <c r="E40" s="477"/>
      <c r="F40" s="477"/>
      <c r="G40" s="477"/>
      <c r="H40" s="477"/>
      <c r="I40" s="503"/>
      <c r="J40" s="454"/>
    </row>
    <row r="41" spans="1:10" ht="48.75" customHeight="1" x14ac:dyDescent="0.25">
      <c r="A41" s="467"/>
      <c r="B41" s="498"/>
      <c r="C41" s="464"/>
      <c r="D41" s="499"/>
      <c r="E41" s="474"/>
      <c r="F41" s="474"/>
      <c r="G41" s="474"/>
      <c r="H41" s="474"/>
      <c r="I41" s="504"/>
      <c r="J41" s="454"/>
    </row>
    <row r="42" spans="1:10" ht="13.5" x14ac:dyDescent="0.25">
      <c r="A42" s="522" t="str">
        <f>SofCf!A49</f>
        <v>ABUKA ENEOJO J.</v>
      </c>
      <c r="B42" s="523"/>
      <c r="C42" s="523"/>
      <c r="D42" s="499"/>
      <c r="E42" s="474"/>
      <c r="F42" s="474"/>
      <c r="G42" s="474"/>
      <c r="H42" s="474"/>
      <c r="I42" s="504"/>
      <c r="J42" s="454"/>
    </row>
    <row r="43" spans="1:10" ht="13.5" x14ac:dyDescent="0.25">
      <c r="A43" s="494" t="str">
        <f>SofCf!A50</f>
        <v>Local Government Treasurer (LGT)</v>
      </c>
      <c r="B43" s="500"/>
      <c r="C43" s="490"/>
      <c r="D43" s="499"/>
      <c r="E43" s="474"/>
      <c r="F43" s="474"/>
      <c r="G43" s="474"/>
      <c r="H43" s="474"/>
      <c r="I43" s="504"/>
      <c r="J43" s="454"/>
    </row>
    <row r="44" spans="1:10" x14ac:dyDescent="0.25">
      <c r="A44" s="524" t="str">
        <f>SofCf!A51</f>
        <v>Idah Local Government</v>
      </c>
      <c r="B44" s="525"/>
      <c r="C44" s="525"/>
      <c r="D44" s="499"/>
      <c r="E44" s="474"/>
      <c r="F44" s="474"/>
      <c r="G44" s="474"/>
      <c r="H44" s="474"/>
      <c r="I44" s="504"/>
      <c r="J44" s="454"/>
    </row>
    <row r="45" spans="1:10" x14ac:dyDescent="0.25">
      <c r="A45" s="526" t="s">
        <v>484</v>
      </c>
      <c r="B45" s="527"/>
      <c r="C45" s="527"/>
      <c r="D45" s="505"/>
      <c r="E45" s="481"/>
      <c r="F45" s="481"/>
      <c r="G45" s="481"/>
      <c r="H45" s="481"/>
      <c r="I45" s="506"/>
      <c r="J45" s="454"/>
    </row>
    <row r="46" spans="1:10" x14ac:dyDescent="0.25">
      <c r="A46" s="459"/>
      <c r="B46" s="496"/>
      <c r="C46" s="459"/>
      <c r="D46" s="497"/>
      <c r="E46" s="473"/>
      <c r="F46" s="473"/>
      <c r="G46" s="473"/>
      <c r="H46" s="473"/>
      <c r="I46" s="473"/>
    </row>
  </sheetData>
  <mergeCells count="47">
    <mergeCell ref="A42:C42"/>
    <mergeCell ref="A34:I34"/>
    <mergeCell ref="A44:C44"/>
    <mergeCell ref="A19:C19"/>
    <mergeCell ref="B20:C20"/>
    <mergeCell ref="B21:C21"/>
    <mergeCell ref="A26:I26"/>
    <mergeCell ref="A25:I25"/>
    <mergeCell ref="A23:D23"/>
    <mergeCell ref="A20:A22"/>
    <mergeCell ref="A39:C39"/>
    <mergeCell ref="A33:I33"/>
    <mergeCell ref="B36:C36"/>
    <mergeCell ref="A38:I38"/>
    <mergeCell ref="A35:C35"/>
    <mergeCell ref="E19:I19"/>
    <mergeCell ref="A1:I1"/>
    <mergeCell ref="A2:I2"/>
    <mergeCell ref="A3:I3"/>
    <mergeCell ref="A4:C4"/>
    <mergeCell ref="A45:C45"/>
    <mergeCell ref="E4:G4"/>
    <mergeCell ref="A32:C32"/>
    <mergeCell ref="A27:A31"/>
    <mergeCell ref="B27:C27"/>
    <mergeCell ref="B28:C28"/>
    <mergeCell ref="B29:C29"/>
    <mergeCell ref="B30:C30"/>
    <mergeCell ref="B31:C31"/>
    <mergeCell ref="A6:A16"/>
    <mergeCell ref="B6:C6"/>
    <mergeCell ref="B12:C12"/>
    <mergeCell ref="B22:C22"/>
    <mergeCell ref="A37:C37"/>
    <mergeCell ref="A24:D24"/>
    <mergeCell ref="A18:I18"/>
    <mergeCell ref="A5:C5"/>
    <mergeCell ref="H5:I5"/>
    <mergeCell ref="B8:C8"/>
    <mergeCell ref="B9:C9"/>
    <mergeCell ref="B16:C16"/>
    <mergeCell ref="B7:C7"/>
    <mergeCell ref="B10:C10"/>
    <mergeCell ref="B11:C11"/>
    <mergeCell ref="B14:C14"/>
    <mergeCell ref="B15:C15"/>
    <mergeCell ref="B13:C13"/>
  </mergeCells>
  <pageMargins left="0.7" right="0.7" top="0.75" bottom="0.75" header="0.3" footer="0.3"/>
  <pageSetup paperSize="9" scale="64" orientation="portrait" horizontalDpi="4294967292"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C25"/>
  <sheetViews>
    <sheetView showGridLines="0" topLeftCell="A10" zoomScaleNormal="100" zoomScaleSheetLayoutView="100" workbookViewId="0">
      <selection sqref="A1:C24"/>
    </sheetView>
  </sheetViews>
  <sheetFormatPr defaultColWidth="9.140625" defaultRowHeight="12.75" x14ac:dyDescent="0.25"/>
  <cols>
    <col min="1" max="1" width="62.28515625" style="393" customWidth="1"/>
    <col min="2" max="2" width="7.5703125" style="399" customWidth="1"/>
    <col min="3" max="3" width="21" style="510" customWidth="1"/>
    <col min="4" max="4" width="26.42578125" style="393" customWidth="1"/>
    <col min="5" max="16384" width="9.140625" style="393"/>
  </cols>
  <sheetData>
    <row r="1" spans="1:3" ht="15.75" customHeight="1" x14ac:dyDescent="0.25">
      <c r="A1" s="528" t="str">
        <f>SofCf!A1:D1</f>
        <v>Idah Local Government of Kogi State</v>
      </c>
      <c r="B1" s="528"/>
      <c r="C1" s="528"/>
    </row>
    <row r="2" spans="1:3" ht="15" customHeight="1" x14ac:dyDescent="0.25">
      <c r="A2" s="528" t="str">
        <f>SofCf!A2:D2</f>
        <v>Financial Statements for the Year Ended 31 December, 2021</v>
      </c>
      <c r="B2" s="528"/>
      <c r="C2" s="528"/>
    </row>
    <row r="3" spans="1:3" ht="15" customHeight="1" x14ac:dyDescent="0.25">
      <c r="A3" s="528" t="s">
        <v>526</v>
      </c>
      <c r="B3" s="528"/>
      <c r="C3" s="528"/>
    </row>
    <row r="4" spans="1:3" ht="15" customHeight="1" x14ac:dyDescent="0.25">
      <c r="A4" s="529"/>
      <c r="B4" s="529"/>
      <c r="C4" s="529"/>
    </row>
    <row r="5" spans="1:3" ht="27.75" customHeight="1" x14ac:dyDescent="0.25">
      <c r="A5" s="394" t="s">
        <v>385</v>
      </c>
      <c r="B5" s="444" t="s">
        <v>324</v>
      </c>
      <c r="C5" s="411" t="s">
        <v>809</v>
      </c>
    </row>
    <row r="6" spans="1:3" ht="15" customHeight="1" x14ac:dyDescent="0.25">
      <c r="A6" s="394" t="s">
        <v>543</v>
      </c>
      <c r="B6" s="444"/>
      <c r="C6" s="436">
        <v>-101588419</v>
      </c>
    </row>
    <row r="7" spans="1:3" ht="15" customHeight="1" x14ac:dyDescent="0.25">
      <c r="A7" s="394" t="s">
        <v>513</v>
      </c>
      <c r="B7" s="444"/>
      <c r="C7" s="406"/>
    </row>
    <row r="8" spans="1:3" ht="15" customHeight="1" x14ac:dyDescent="0.25">
      <c r="A8" s="393" t="s">
        <v>514</v>
      </c>
      <c r="B8" s="399">
        <v>7</v>
      </c>
      <c r="C8" s="406">
        <v>102295141</v>
      </c>
    </row>
    <row r="9" spans="1:3" ht="15" customHeight="1" x14ac:dyDescent="0.25">
      <c r="A9" s="393" t="s">
        <v>520</v>
      </c>
      <c r="C9" s="510">
        <f>-Note22!G18</f>
        <v>0</v>
      </c>
    </row>
    <row r="10" spans="1:3" ht="15" customHeight="1" x14ac:dyDescent="0.25">
      <c r="A10" s="445" t="s">
        <v>515</v>
      </c>
      <c r="B10" s="446"/>
      <c r="C10" s="511">
        <f>SUM(C6:C9)</f>
        <v>706722</v>
      </c>
    </row>
    <row r="11" spans="1:3" ht="15" customHeight="1" x14ac:dyDescent="0.25">
      <c r="A11" s="545"/>
      <c r="B11" s="545"/>
      <c r="C11" s="545"/>
    </row>
    <row r="12" spans="1:3" ht="15" customHeight="1" x14ac:dyDescent="0.25">
      <c r="A12" s="394" t="s">
        <v>516</v>
      </c>
      <c r="B12" s="444"/>
    </row>
    <row r="13" spans="1:3" ht="15" customHeight="1" x14ac:dyDescent="0.25">
      <c r="A13" s="393" t="s">
        <v>522</v>
      </c>
    </row>
    <row r="14" spans="1:3" ht="15" customHeight="1" x14ac:dyDescent="0.25">
      <c r="A14" s="393" t="s">
        <v>523</v>
      </c>
      <c r="C14" s="510">
        <f>'Note 28'!C10-'Note 28'!D10</f>
        <v>0</v>
      </c>
    </row>
    <row r="15" spans="1:3" ht="15" customHeight="1" x14ac:dyDescent="0.25">
      <c r="A15" s="393" t="s">
        <v>524</v>
      </c>
      <c r="B15" s="447"/>
      <c r="C15" s="510">
        <f>SofCf!C37</f>
        <v>0</v>
      </c>
    </row>
    <row r="16" spans="1:3" ht="15" customHeight="1" x14ac:dyDescent="0.25">
      <c r="A16" s="445" t="s">
        <v>517</v>
      </c>
      <c r="B16" s="446"/>
      <c r="C16" s="511">
        <f>SUM(C13:C15)</f>
        <v>0</v>
      </c>
    </row>
    <row r="17" spans="1:3" ht="15" customHeight="1" x14ac:dyDescent="0.25">
      <c r="A17" s="546"/>
      <c r="B17" s="546"/>
      <c r="C17" s="546"/>
    </row>
    <row r="18" spans="1:3" ht="15" customHeight="1" x14ac:dyDescent="0.25">
      <c r="A18" s="394" t="s">
        <v>518</v>
      </c>
      <c r="B18" s="444"/>
    </row>
    <row r="19" spans="1:3" ht="15" customHeight="1" x14ac:dyDescent="0.25">
      <c r="A19" s="393" t="s">
        <v>521</v>
      </c>
      <c r="B19" s="427">
        <v>12</v>
      </c>
      <c r="C19" s="406">
        <v>-517964544</v>
      </c>
    </row>
    <row r="20" spans="1:3" ht="15" customHeight="1" x14ac:dyDescent="0.25">
      <c r="A20" s="445" t="s">
        <v>519</v>
      </c>
      <c r="B20" s="446"/>
      <c r="C20" s="511"/>
    </row>
    <row r="21" spans="1:3" ht="15" customHeight="1" x14ac:dyDescent="0.25">
      <c r="A21" s="546"/>
      <c r="B21" s="546"/>
      <c r="C21" s="546"/>
    </row>
    <row r="22" spans="1:3" ht="15" customHeight="1" x14ac:dyDescent="0.25">
      <c r="A22" s="394" t="s">
        <v>525</v>
      </c>
      <c r="B22" s="547"/>
      <c r="C22" s="511">
        <f>SofCf!C41</f>
        <v>-129256</v>
      </c>
    </row>
    <row r="23" spans="1:3" ht="15" customHeight="1" x14ac:dyDescent="0.25">
      <c r="A23" s="394" t="s">
        <v>758</v>
      </c>
      <c r="B23" s="547"/>
      <c r="C23" s="512">
        <f>SofCf!D44</f>
        <v>2944307</v>
      </c>
    </row>
    <row r="24" spans="1:3" ht="15" customHeight="1" x14ac:dyDescent="0.25">
      <c r="A24" s="394" t="s">
        <v>759</v>
      </c>
      <c r="B24" s="547"/>
      <c r="C24" s="512">
        <v>2815101.27</v>
      </c>
    </row>
    <row r="25" spans="1:3" ht="15" customHeight="1" x14ac:dyDescent="0.25">
      <c r="A25" s="529"/>
      <c r="B25" s="529"/>
      <c r="C25" s="529"/>
    </row>
  </sheetData>
  <mergeCells count="9">
    <mergeCell ref="A11:C11"/>
    <mergeCell ref="A17:C17"/>
    <mergeCell ref="A21:C21"/>
    <mergeCell ref="A25:C25"/>
    <mergeCell ref="A1:C1"/>
    <mergeCell ref="A3:C3"/>
    <mergeCell ref="A2:C2"/>
    <mergeCell ref="A4:C4"/>
    <mergeCell ref="B22:B24"/>
  </mergeCells>
  <pageMargins left="0.7" right="0.7" top="0.75" bottom="0.75" header="0.3" footer="0.3"/>
  <pageSetup paperSize="9" scale="64" orientation="portrait" horizontalDpi="4294967292"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54</vt:i4>
      </vt:variant>
      <vt:variant>
        <vt:lpstr>Named Ranges</vt:lpstr>
      </vt:variant>
      <vt:variant>
        <vt:i4>40</vt:i4>
      </vt:variant>
    </vt:vector>
  </HeadingPairs>
  <TitlesOfParts>
    <vt:vector size="94" baseType="lpstr">
      <vt:lpstr>Stat of Fin Performance 1</vt:lpstr>
      <vt:lpstr>Sheet6</vt:lpstr>
      <vt:lpstr>Sheet1</vt:lpstr>
      <vt:lpstr>SOFPe</vt:lpstr>
      <vt:lpstr>SOFPo</vt:lpstr>
      <vt:lpstr>SoCAEq</vt:lpstr>
      <vt:lpstr>SofCf</vt:lpstr>
      <vt:lpstr>SCBA</vt:lpstr>
      <vt:lpstr>Rec o cf</vt:lpstr>
      <vt:lpstr>1- 5 Gen Inf about Reporting En</vt:lpstr>
      <vt:lpstr>6 - 8 Significant Acting Polici</vt:lpstr>
      <vt:lpstr>N1</vt:lpstr>
      <vt:lpstr>1a</vt:lpstr>
      <vt:lpstr>N2</vt:lpstr>
      <vt:lpstr>N2a</vt:lpstr>
      <vt:lpstr>N3</vt:lpstr>
      <vt:lpstr>Note 12</vt:lpstr>
      <vt:lpstr>Note12a</vt:lpstr>
      <vt:lpstr>Note13</vt:lpstr>
      <vt:lpstr>Note14</vt:lpstr>
      <vt:lpstr>N3b</vt:lpstr>
      <vt:lpstr>N4a</vt:lpstr>
      <vt:lpstr>N4b</vt:lpstr>
      <vt:lpstr>N4c</vt:lpstr>
      <vt:lpstr>N5</vt:lpstr>
      <vt:lpstr>Note17</vt:lpstr>
      <vt:lpstr>N6</vt:lpstr>
      <vt:lpstr>N7</vt:lpstr>
      <vt:lpstr>N8a</vt:lpstr>
      <vt:lpstr>N9</vt:lpstr>
      <vt:lpstr>N10a</vt:lpstr>
      <vt:lpstr>N10b</vt:lpstr>
      <vt:lpstr>N11</vt:lpstr>
      <vt:lpstr>N12a</vt:lpstr>
      <vt:lpstr>Sheet3</vt:lpstr>
      <vt:lpstr>Sheet4</vt:lpstr>
      <vt:lpstr>Sheet5</vt:lpstr>
      <vt:lpstr>Note20</vt:lpstr>
      <vt:lpstr>Note20 (b)</vt:lpstr>
      <vt:lpstr>Note 21</vt:lpstr>
      <vt:lpstr>Note22</vt:lpstr>
      <vt:lpstr>N12</vt:lpstr>
      <vt:lpstr>N19 (3)</vt:lpstr>
      <vt:lpstr>Sheet2</vt:lpstr>
      <vt:lpstr>Note 24</vt:lpstr>
      <vt:lpstr>Note 25</vt:lpstr>
      <vt:lpstr>Note 25 b</vt:lpstr>
      <vt:lpstr>Note 25c</vt:lpstr>
      <vt:lpstr>Note 26</vt:lpstr>
      <vt:lpstr>Note 27</vt:lpstr>
      <vt:lpstr>Note 28</vt:lpstr>
      <vt:lpstr>Note 28a</vt:lpstr>
      <vt:lpstr>Note 28 b</vt:lpstr>
      <vt:lpstr>Note 25a (2)</vt:lpstr>
      <vt:lpstr>'1- 5 Gen Inf about Reporting En'!Print_Area</vt:lpstr>
      <vt:lpstr>'1a'!Print_Area</vt:lpstr>
      <vt:lpstr>'6 - 8 Significant Acting Polici'!Print_Area</vt:lpstr>
      <vt:lpstr>'N1'!Print_Area</vt:lpstr>
      <vt:lpstr>N10a!Print_Area</vt:lpstr>
      <vt:lpstr>N10b!Print_Area</vt:lpstr>
      <vt:lpstr>'N11'!Print_Area</vt:lpstr>
      <vt:lpstr>'N12'!Print_Area</vt:lpstr>
      <vt:lpstr>N12a!Print_Area</vt:lpstr>
      <vt:lpstr>'N19 (3)'!Print_Area</vt:lpstr>
      <vt:lpstr>'N2'!Print_Area</vt:lpstr>
      <vt:lpstr>N2a!Print_Area</vt:lpstr>
      <vt:lpstr>'N3'!Print_Area</vt:lpstr>
      <vt:lpstr>N3b!Print_Area</vt:lpstr>
      <vt:lpstr>N4b!Print_Area</vt:lpstr>
      <vt:lpstr>N4c!Print_Area</vt:lpstr>
      <vt:lpstr>'N6'!Print_Area</vt:lpstr>
      <vt:lpstr>'N7'!Print_Area</vt:lpstr>
      <vt:lpstr>N8a!Print_Area</vt:lpstr>
      <vt:lpstr>'N9'!Print_Area</vt:lpstr>
      <vt:lpstr>'Note 21'!Print_Area</vt:lpstr>
      <vt:lpstr>'Note 24'!Print_Area</vt:lpstr>
      <vt:lpstr>'Note 25'!Print_Area</vt:lpstr>
      <vt:lpstr>'Note 25 b'!Print_Area</vt:lpstr>
      <vt:lpstr>'Note 25a (2)'!Print_Area</vt:lpstr>
      <vt:lpstr>'Note 25c'!Print_Area</vt:lpstr>
      <vt:lpstr>'Note 26'!Print_Area</vt:lpstr>
      <vt:lpstr>'Note 27'!Print_Area</vt:lpstr>
      <vt:lpstr>'Note 28'!Print_Area</vt:lpstr>
      <vt:lpstr>'Note 28 b'!Print_Area</vt:lpstr>
      <vt:lpstr>'Note 28a'!Print_Area</vt:lpstr>
      <vt:lpstr>Note17!Print_Area</vt:lpstr>
      <vt:lpstr>Note20!Print_Area</vt:lpstr>
      <vt:lpstr>'Note20 (b)'!Print_Area</vt:lpstr>
      <vt:lpstr>Note22!Print_Area</vt:lpstr>
      <vt:lpstr>'Rec o cf'!Print_Area</vt:lpstr>
      <vt:lpstr>SCBA!Print_Area</vt:lpstr>
      <vt:lpstr>SoCAEq!Print_Area</vt:lpstr>
      <vt:lpstr>SofCf!Print_Area</vt:lpstr>
      <vt:lpstr>SOFPo!Print_Area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DEVPC</dc:creator>
  <cp:lastModifiedBy>GOF PC</cp:lastModifiedBy>
  <cp:lastPrinted>2020-04-29T15:25:43Z</cp:lastPrinted>
  <dcterms:created xsi:type="dcterms:W3CDTF">2020-04-22T04:51:10Z</dcterms:created>
  <dcterms:modified xsi:type="dcterms:W3CDTF">2022-08-31T12:57:42Z</dcterms:modified>
</cp:coreProperties>
</file>