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GOF PC\Documents\AUDITOR 333333333\FINANCIAL STATEMENTS\LGAs\2021 FINANCIAL STATEMENT\ALL LGA 2021 FS MANUSCRIPT &amp; PRINT\ALL 21 LGA FS FOR 2021\PRINT\SENT\"/>
    </mc:Choice>
  </mc:AlternateContent>
  <xr:revisionPtr revIDLastSave="0" documentId="13_ncr:1_{1618ADF4-B4C7-4151-BC1F-BD0F7E8A9B0C}" xr6:coauthVersionLast="47" xr6:coauthVersionMax="47" xr10:uidLastSave="{00000000-0000-0000-0000-000000000000}"/>
  <bookViews>
    <workbookView xWindow="-120" yWindow="-120" windowWidth="20730" windowHeight="11160" tabRatio="960" firstSheet="1" activeTab="1" xr2:uid="{00000000-000D-0000-FFFF-FFFF00000000}"/>
  </bookViews>
  <sheets>
    <sheet name="Stat of Fin Performance 1" sheetId="69" state="hidden" r:id="rId1"/>
    <sheet name="Sheet7" sheetId="140" r:id="rId2"/>
    <sheet name="Sheet1" sheetId="135" r:id="rId3"/>
    <sheet name="sofpe" sheetId="68" r:id="rId4"/>
    <sheet name="sfpo" sheetId="51" r:id="rId5"/>
    <sheet name="scea" sheetId="53" r:id="rId6"/>
    <sheet name="scf" sheetId="75" r:id="rId7"/>
    <sheet name="scba" sheetId="101" r:id="rId8"/>
    <sheet name="RNSD" sheetId="107" r:id="rId9"/>
    <sheet name="1- 5 Gen Inf about Reporting En" sheetId="111" state="hidden" r:id="rId10"/>
    <sheet name="6 - 8 Significant Acting Polici" sheetId="112" state="hidden" r:id="rId11"/>
    <sheet name="1" sheetId="104" r:id="rId12"/>
    <sheet name="1a" sheetId="50" r:id="rId13"/>
    <sheet name="2" sheetId="49" r:id="rId14"/>
    <sheet name="2a" sheetId="103" r:id="rId15"/>
    <sheet name="3" sheetId="48" r:id="rId16"/>
    <sheet name="Note 12" sheetId="110" state="hidden" r:id="rId17"/>
    <sheet name="Note12a" sheetId="47" state="hidden" r:id="rId18"/>
    <sheet name="Note13" sheetId="44" state="hidden" r:id="rId19"/>
    <sheet name="Note14" sheetId="92" state="hidden" r:id="rId20"/>
    <sheet name="4" sheetId="126" r:id="rId21"/>
    <sheet name="5a1" sheetId="41" r:id="rId22"/>
    <sheet name="6a1" sheetId="40" r:id="rId23"/>
    <sheet name="7" sheetId="121" r:id="rId24"/>
    <sheet name="8" sheetId="21" r:id="rId25"/>
    <sheet name="9" sheetId="32" r:id="rId26"/>
    <sheet name="10" sheetId="97" r:id="rId27"/>
    <sheet name="Note17" sheetId="39" state="hidden" r:id="rId28"/>
    <sheet name="Note20" sheetId="29" state="hidden" r:id="rId29"/>
    <sheet name="Note20 (b)" sheetId="118" state="hidden" r:id="rId30"/>
    <sheet name="Note 21" sheetId="25" state="hidden" r:id="rId31"/>
    <sheet name="Note22" sheetId="100" state="hidden" r:id="rId32"/>
    <sheet name="11" sheetId="131" r:id="rId33"/>
    <sheet name="N19 (3)" sheetId="124" state="hidden" r:id="rId34"/>
    <sheet name="Sheet2" sheetId="113" state="hidden" r:id="rId35"/>
    <sheet name="Note 24" sheetId="19" state="hidden" r:id="rId36"/>
    <sheet name="Note 25" sheetId="17" state="hidden" r:id="rId37"/>
    <sheet name="11a" sheetId="128" r:id="rId38"/>
    <sheet name="11b" sheetId="129" r:id="rId39"/>
    <sheet name="11c" sheetId="130" r:id="rId40"/>
    <sheet name="11d" sheetId="132" r:id="rId41"/>
    <sheet name="12" sheetId="133" r:id="rId42"/>
    <sheet name="13" sheetId="134" r:id="rId43"/>
    <sheet name="14" sheetId="91" r:id="rId44"/>
    <sheet name="15" sheetId="122" r:id="rId45"/>
    <sheet name="Sheet3" sheetId="136" r:id="rId46"/>
    <sheet name="Sheet4" sheetId="137" r:id="rId47"/>
    <sheet name="Sheet5" sheetId="138" r:id="rId48"/>
    <sheet name="Sheet6" sheetId="139" r:id="rId49"/>
    <sheet name="Note 25 b" sheetId="119" state="hidden" r:id="rId50"/>
    <sheet name="Note 25c" sheetId="116" state="hidden" r:id="rId51"/>
    <sheet name="Note 26" sheetId="16" state="hidden" r:id="rId52"/>
    <sheet name="Note 27" sheetId="15" state="hidden" r:id="rId53"/>
    <sheet name="Note 28" sheetId="10" state="hidden" r:id="rId54"/>
    <sheet name="Note 28a" sheetId="89" state="hidden" r:id="rId55"/>
    <sheet name="Note 28 b" sheetId="90" state="hidden" r:id="rId56"/>
    <sheet name="Note 25a (2)" sheetId="125" state="hidden" r:id="rId57"/>
  </sheets>
  <definedNames>
    <definedName name="_xlnm.Print_Area" localSheetId="11">'1'!$A$1:$F$20</definedName>
    <definedName name="_xlnm.Print_Area" localSheetId="9">'1- 5 Gen Inf about Reporting En'!$A$1:$C$53</definedName>
    <definedName name="_xlnm.Print_Area" localSheetId="26">'10'!$A$1:$D$12</definedName>
    <definedName name="_xlnm.Print_Area" localSheetId="43">'14'!$A$1:$D$13</definedName>
    <definedName name="_xlnm.Print_Area" localSheetId="44">'15'!$A$1:$E$25</definedName>
    <definedName name="_xlnm.Print_Area" localSheetId="12">'1a'!$A$1:$I$20</definedName>
    <definedName name="_xlnm.Print_Area" localSheetId="13">'2'!$A$1:$F$10</definedName>
    <definedName name="_xlnm.Print_Area" localSheetId="14">'2a'!$A$1:$D$19</definedName>
    <definedName name="_xlnm.Print_Area" localSheetId="15">'3'!$A$1:$F$38</definedName>
    <definedName name="_xlnm.Print_Area" localSheetId="20">'4'!$A$1:$F$26</definedName>
    <definedName name="_xlnm.Print_Area" localSheetId="10">'6 - 8 Significant Acting Polici'!$A$1:$C$171</definedName>
    <definedName name="_xlnm.Print_Area" localSheetId="23">'7'!$A$1:$F$62</definedName>
    <definedName name="_xlnm.Print_Area" localSheetId="24">'8'!$A$1:$I$36</definedName>
    <definedName name="_xlnm.Print_Area" localSheetId="25">'9'!$A$1:$F$12</definedName>
    <definedName name="_xlnm.Print_Area" localSheetId="33">'N19 (3)'!$A$1:$D$17</definedName>
    <definedName name="_xlnm.Print_Area" localSheetId="30">'Note 21'!$A$1:$D$11</definedName>
    <definedName name="_xlnm.Print_Area" localSheetId="35">'Note 24'!$A$1:$D$10</definedName>
    <definedName name="_xlnm.Print_Area" localSheetId="36">'Note 25'!$A$1:$D$14</definedName>
    <definedName name="_xlnm.Print_Area" localSheetId="49">'Note 25 b'!$A$1:$D$13</definedName>
    <definedName name="_xlnm.Print_Area" localSheetId="56">'Note 25a (2)'!$A$1:$D$14</definedName>
    <definedName name="_xlnm.Print_Area" localSheetId="50">'Note 25c'!$A$1:$D$14</definedName>
    <definedName name="_xlnm.Print_Area" localSheetId="51">'Note 26'!$A$1:$D$11</definedName>
    <definedName name="_xlnm.Print_Area" localSheetId="52">'Note 27'!$A$1:$D$13</definedName>
    <definedName name="_xlnm.Print_Area" localSheetId="53">'Note 28'!$A$1:$D$12</definedName>
    <definedName name="_xlnm.Print_Area" localSheetId="55">'Note 28 b'!$A$1:$G$23</definedName>
    <definedName name="_xlnm.Print_Area" localSheetId="54">'Note 28a'!$A$1:$F$19</definedName>
    <definedName name="_xlnm.Print_Area" localSheetId="27">Note17!$A$1:$F$440</definedName>
    <definedName name="_xlnm.Print_Area" localSheetId="28">Note20!$A$1:$K$11</definedName>
    <definedName name="_xlnm.Print_Area" localSheetId="29">'Note20 (b)'!$A$1:$D$11</definedName>
    <definedName name="_xlnm.Print_Area" localSheetId="31">Note22!$A$1:$G$20</definedName>
    <definedName name="_xlnm.Print_Area" localSheetId="8">RNSD!$A$1:$C$27</definedName>
    <definedName name="_xlnm.Print_Area" localSheetId="7">scba!$A$1:$I$49</definedName>
    <definedName name="_xlnm.Print_Area" localSheetId="5">scea!$A$1:$F$23</definedName>
    <definedName name="_xlnm.Print_Area" localSheetId="6">scf!$A$1:$D$51</definedName>
    <definedName name="_xlnm.Print_Area" localSheetId="4">sfpo!$A$1:$F$48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0" i="107" l="1"/>
  <c r="C19" i="107"/>
  <c r="C34" i="21"/>
  <c r="D34" i="21"/>
  <c r="E34" i="21"/>
  <c r="G34" i="21"/>
  <c r="H34" i="21"/>
  <c r="I34" i="21"/>
  <c r="B34" i="21"/>
  <c r="I24" i="21"/>
  <c r="I21" i="21"/>
  <c r="I22" i="21"/>
  <c r="I23" i="21"/>
  <c r="C24" i="21"/>
  <c r="D24" i="21"/>
  <c r="E24" i="21"/>
  <c r="B24" i="21"/>
  <c r="H16" i="21"/>
  <c r="H25" i="21"/>
  <c r="E16" i="104"/>
  <c r="I20" i="101"/>
  <c r="D22" i="75"/>
  <c r="D14" i="75"/>
  <c r="D10" i="53"/>
  <c r="E10" i="53"/>
  <c r="F10" i="53"/>
  <c r="C10" i="53"/>
  <c r="D6" i="134"/>
  <c r="C6" i="134"/>
  <c r="D8" i="133"/>
  <c r="C8" i="133"/>
  <c r="D5" i="132"/>
  <c r="C5" i="132"/>
  <c r="D5" i="130"/>
  <c r="C5" i="130"/>
  <c r="D5" i="129"/>
  <c r="C5" i="129"/>
  <c r="D5" i="128"/>
  <c r="C5" i="128"/>
  <c r="D8" i="131"/>
  <c r="C8" i="131"/>
  <c r="H24" i="122"/>
  <c r="G23" i="122"/>
  <c r="D23" i="122"/>
  <c r="E23" i="122" s="1"/>
  <c r="D22" i="122"/>
  <c r="G21" i="122"/>
  <c r="D21" i="122"/>
  <c r="E21" i="122" s="1"/>
  <c r="G20" i="122"/>
  <c r="D20" i="122"/>
  <c r="E20" i="122" s="1"/>
  <c r="G19" i="122"/>
  <c r="D19" i="122"/>
  <c r="E19" i="122" s="1"/>
  <c r="G18" i="122"/>
  <c r="D18" i="122"/>
  <c r="E18" i="122" s="1"/>
  <c r="G17" i="122"/>
  <c r="D17" i="122"/>
  <c r="E17" i="122" s="1"/>
  <c r="G16" i="122"/>
  <c r="D16" i="122"/>
  <c r="E16" i="122" s="1"/>
  <c r="G15" i="122"/>
  <c r="D15" i="122"/>
  <c r="E15" i="122" s="1"/>
  <c r="G14" i="122"/>
  <c r="D14" i="122"/>
  <c r="E14" i="122" s="1"/>
  <c r="G13" i="122"/>
  <c r="D13" i="122"/>
  <c r="E13" i="122" s="1"/>
  <c r="G12" i="122"/>
  <c r="D12" i="122"/>
  <c r="E12" i="122" s="1"/>
  <c r="G11" i="122"/>
  <c r="D11" i="122"/>
  <c r="E11" i="122" s="1"/>
  <c r="G10" i="122"/>
  <c r="E10" i="122"/>
  <c r="G9" i="122"/>
  <c r="E9" i="122"/>
  <c r="G8" i="122"/>
  <c r="E8" i="122"/>
  <c r="E56" i="121"/>
  <c r="E55" i="121"/>
  <c r="E54" i="121"/>
  <c r="E53" i="121"/>
  <c r="E52" i="121"/>
  <c r="E51" i="121"/>
  <c r="E50" i="121"/>
  <c r="E48" i="121"/>
  <c r="E47" i="121"/>
  <c r="E43" i="121"/>
  <c r="E42" i="121"/>
  <c r="E41" i="121"/>
  <c r="E40" i="121"/>
  <c r="E39" i="121"/>
  <c r="E38" i="121"/>
  <c r="E37" i="121"/>
  <c r="E36" i="121"/>
  <c r="E35" i="121"/>
  <c r="E34" i="121"/>
  <c r="E33" i="121"/>
  <c r="E32" i="121"/>
  <c r="E31" i="121"/>
  <c r="E30" i="121"/>
  <c r="E29" i="121"/>
  <c r="E28" i="121"/>
  <c r="E27" i="121"/>
  <c r="E26" i="121"/>
  <c r="E25" i="121"/>
  <c r="E24" i="121"/>
  <c r="E23" i="121"/>
  <c r="E22" i="121"/>
  <c r="E21" i="121"/>
  <c r="E20" i="121"/>
  <c r="E19" i="121"/>
  <c r="E18" i="121"/>
  <c r="E17" i="121"/>
  <c r="E16" i="121"/>
  <c r="E15" i="121"/>
  <c r="E14" i="121"/>
  <c r="E13" i="121"/>
  <c r="E12" i="121"/>
  <c r="E11" i="121"/>
  <c r="E10" i="121"/>
  <c r="E9" i="121"/>
  <c r="E8" i="121"/>
  <c r="E9" i="40"/>
  <c r="G15" i="41"/>
  <c r="G9" i="41"/>
  <c r="E9" i="41"/>
  <c r="D25" i="21"/>
  <c r="E22" i="126"/>
  <c r="E21" i="126"/>
  <c r="E20" i="126"/>
  <c r="E19" i="126"/>
  <c r="E18" i="126"/>
  <c r="E17" i="126"/>
  <c r="E16" i="126"/>
  <c r="E15" i="126"/>
  <c r="E14" i="126"/>
  <c r="E13" i="126"/>
  <c r="E12" i="126"/>
  <c r="E11" i="126"/>
  <c r="E10" i="126"/>
  <c r="E9" i="126"/>
  <c r="E8" i="126"/>
  <c r="E34" i="48"/>
  <c r="E33" i="48"/>
  <c r="E32" i="48"/>
  <c r="E31" i="48"/>
  <c r="E30" i="48"/>
  <c r="E29" i="48"/>
  <c r="E28" i="48"/>
  <c r="E27" i="48"/>
  <c r="E26" i="48"/>
  <c r="E25" i="48"/>
  <c r="E24" i="48"/>
  <c r="E23" i="48"/>
  <c r="E22" i="48"/>
  <c r="E21" i="48"/>
  <c r="E20" i="48"/>
  <c r="E19" i="48"/>
  <c r="E18" i="48"/>
  <c r="E17" i="48"/>
  <c r="E16" i="48"/>
  <c r="E15" i="48"/>
  <c r="E14" i="48"/>
  <c r="E13" i="48"/>
  <c r="E12" i="48"/>
  <c r="E11" i="48"/>
  <c r="E10" i="48"/>
  <c r="E8" i="48"/>
  <c r="E8" i="49"/>
  <c r="I18" i="50"/>
  <c r="I17" i="50"/>
  <c r="I16" i="50"/>
  <c r="I15" i="50"/>
  <c r="I14" i="50"/>
  <c r="I13" i="50"/>
  <c r="I12" i="50"/>
  <c r="I11" i="50"/>
  <c r="I10" i="50"/>
  <c r="I9" i="50"/>
  <c r="I8" i="50"/>
  <c r="I7" i="50"/>
  <c r="E19" i="104"/>
  <c r="E18" i="104"/>
  <c r="E17" i="104"/>
  <c r="E15" i="104"/>
  <c r="E13" i="104"/>
  <c r="E12" i="104"/>
  <c r="E11" i="104"/>
  <c r="E10" i="104"/>
  <c r="E9" i="104"/>
  <c r="G39" i="101"/>
  <c r="I39" i="101" s="1"/>
  <c r="I34" i="101"/>
  <c r="I33" i="101"/>
  <c r="G32" i="101"/>
  <c r="I32" i="101" s="1"/>
  <c r="I31" i="101"/>
  <c r="G31" i="101"/>
  <c r="G30" i="101"/>
  <c r="I30" i="101" s="1"/>
  <c r="H36" i="101"/>
  <c r="F36" i="101"/>
  <c r="G19" i="101"/>
  <c r="G18" i="101"/>
  <c r="I17" i="101"/>
  <c r="I16" i="101"/>
  <c r="I15" i="101"/>
  <c r="I14" i="101"/>
  <c r="I13" i="101"/>
  <c r="I12" i="101"/>
  <c r="I11" i="101"/>
  <c r="I10" i="101"/>
  <c r="I9" i="101"/>
  <c r="I8" i="101"/>
  <c r="G7" i="101"/>
  <c r="I7" i="101" s="1"/>
  <c r="G6" i="101"/>
  <c r="I6" i="101" s="1"/>
  <c r="G19" i="50"/>
  <c r="F19" i="50"/>
  <c r="D19" i="50"/>
  <c r="C5" i="51"/>
  <c r="E24" i="122" l="1"/>
  <c r="D24" i="122"/>
  <c r="G36" i="101"/>
  <c r="I36" i="101"/>
  <c r="E36" i="101"/>
  <c r="D6" i="53" l="1"/>
  <c r="D12" i="97" l="1"/>
  <c r="C12" i="97"/>
  <c r="E8" i="32"/>
  <c r="I17" i="21"/>
  <c r="I18" i="21"/>
  <c r="C16" i="21"/>
  <c r="D16" i="21"/>
  <c r="E16" i="21"/>
  <c r="F16" i="21"/>
  <c r="G16" i="21"/>
  <c r="I11" i="21"/>
  <c r="I12" i="21"/>
  <c r="I13" i="21"/>
  <c r="F61" i="121"/>
  <c r="C61" i="121"/>
  <c r="D18" i="41"/>
  <c r="E18" i="41"/>
  <c r="F18" i="41"/>
  <c r="G18" i="41"/>
  <c r="H18" i="41"/>
  <c r="C18" i="41"/>
  <c r="D12" i="41"/>
  <c r="F12" i="41"/>
  <c r="H12" i="41"/>
  <c r="D23" i="126"/>
  <c r="F23" i="126"/>
  <c r="C23" i="126"/>
  <c r="C6" i="126"/>
  <c r="D35" i="48"/>
  <c r="F35" i="48"/>
  <c r="C19" i="103"/>
  <c r="E19" i="50"/>
  <c r="H19" i="50"/>
  <c r="I19" i="50"/>
  <c r="D20" i="104"/>
  <c r="C20" i="104"/>
  <c r="H20" i="101"/>
  <c r="D38" i="75"/>
  <c r="D31" i="75"/>
  <c r="F11" i="51"/>
  <c r="F21" i="68"/>
  <c r="F13" i="68"/>
  <c r="D12" i="125"/>
  <c r="C12" i="125"/>
  <c r="D17" i="124"/>
  <c r="E62" i="121"/>
  <c r="C25" i="21" l="1"/>
  <c r="E25" i="21"/>
  <c r="G25" i="21"/>
  <c r="E35" i="48"/>
  <c r="F23" i="68"/>
  <c r="F26" i="68" s="1"/>
  <c r="F27" i="68" s="1"/>
  <c r="E20" i="104"/>
  <c r="G12" i="41"/>
  <c r="G20" i="41" s="1"/>
  <c r="F20" i="41"/>
  <c r="D20" i="41"/>
  <c r="H20" i="41"/>
  <c r="E12" i="41"/>
  <c r="E20" i="41" s="1"/>
  <c r="D40" i="75"/>
  <c r="D42" i="75" s="1"/>
  <c r="E23" i="126"/>
  <c r="C19" i="50"/>
  <c r="C42" i="75" l="1"/>
  <c r="C23" i="107"/>
  <c r="E5" i="51"/>
  <c r="F25" i="21" l="1"/>
  <c r="F20" i="101"/>
  <c r="D11" i="119"/>
  <c r="A46" i="51"/>
  <c r="A21" i="53" s="1"/>
  <c r="A49" i="75" s="1"/>
  <c r="A47" i="101" s="1"/>
  <c r="A47" i="51" l="1"/>
  <c r="A22" i="53" s="1"/>
  <c r="A50" i="75" s="1"/>
  <c r="A48" i="101" s="1"/>
  <c r="A20" i="53"/>
  <c r="A48" i="75" s="1"/>
  <c r="A46" i="101" s="1"/>
  <c r="C12" i="116" l="1"/>
  <c r="D12" i="17" l="1"/>
  <c r="F11" i="40" l="1"/>
  <c r="D11" i="40"/>
  <c r="E11" i="40"/>
  <c r="C8" i="119" l="1"/>
  <c r="C7" i="119" l="1"/>
  <c r="C11" i="119" s="1"/>
  <c r="E10" i="119" l="1"/>
  <c r="C7" i="104" l="1"/>
  <c r="C6" i="49" s="1"/>
  <c r="C6" i="48" s="1"/>
  <c r="C6" i="110" s="1"/>
  <c r="D9" i="118" l="1"/>
  <c r="C9" i="118"/>
  <c r="E9" i="110"/>
  <c r="D19" i="103" l="1"/>
  <c r="F6" i="44"/>
  <c r="F6" i="92" s="1"/>
  <c r="C6" i="44"/>
  <c r="C6" i="92" s="1"/>
  <c r="G25" i="101"/>
  <c r="I25" i="101" s="1"/>
  <c r="G24" i="101"/>
  <c r="I24" i="101" s="1"/>
  <c r="D12" i="116" l="1"/>
  <c r="E14" i="51"/>
  <c r="F18" i="51" s="1"/>
  <c r="C9" i="32"/>
  <c r="E14" i="90"/>
  <c r="D10" i="16"/>
  <c r="C10" i="16"/>
  <c r="B16" i="21"/>
  <c r="A31" i="21"/>
  <c r="A28" i="21"/>
  <c r="F10" i="100"/>
  <c r="E10" i="100"/>
  <c r="C10" i="100"/>
  <c r="A2" i="51" l="1"/>
  <c r="A2" i="53" s="1"/>
  <c r="A2" i="75" s="1"/>
  <c r="A2" i="107" s="1"/>
  <c r="C6" i="41"/>
  <c r="C6" i="40" s="1"/>
  <c r="C6" i="122" s="1"/>
  <c r="E10" i="44"/>
  <c r="E9" i="44"/>
  <c r="E8" i="44"/>
  <c r="E15" i="110"/>
  <c r="E13" i="110"/>
  <c r="E12" i="110"/>
  <c r="E11" i="110"/>
  <c r="E10" i="110"/>
  <c r="E8" i="110"/>
  <c r="C35" i="48"/>
  <c r="A2" i="101" l="1"/>
  <c r="A2" i="111" s="1"/>
  <c r="A2" i="112" s="1"/>
  <c r="C6" i="121"/>
  <c r="D6" i="25"/>
  <c r="D5" i="118" s="1"/>
  <c r="C6" i="39"/>
  <c r="C6" i="32" s="1"/>
  <c r="F10" i="92"/>
  <c r="E10" i="92"/>
  <c r="D10" i="92"/>
  <c r="C10" i="92"/>
  <c r="B25" i="21" l="1"/>
  <c r="A2" i="104"/>
  <c r="A2" i="50" s="1"/>
  <c r="A2" i="49" s="1"/>
  <c r="A2" i="103" s="1"/>
  <c r="C6" i="25"/>
  <c r="D6" i="19"/>
  <c r="E23" i="101"/>
  <c r="A2" i="48" l="1"/>
  <c r="A2" i="110" s="1"/>
  <c r="A2" i="47" s="1"/>
  <c r="A2" i="44" s="1"/>
  <c r="A2" i="92" s="1"/>
  <c r="A2" i="41" s="1"/>
  <c r="A2" i="40" s="1"/>
  <c r="A2" i="122" s="1"/>
  <c r="A2" i="126"/>
  <c r="F6" i="53"/>
  <c r="G23" i="101"/>
  <c r="C6" i="19"/>
  <c r="C5" i="118"/>
  <c r="D6" i="16"/>
  <c r="D6" i="15" s="1"/>
  <c r="D6" i="10" s="1"/>
  <c r="F6" i="89" s="1"/>
  <c r="A1" i="75"/>
  <c r="A1" i="107" s="1"/>
  <c r="A1" i="101" s="1"/>
  <c r="A1" i="111" s="1"/>
  <c r="A1" i="112" s="1"/>
  <c r="A1" i="104" s="1"/>
  <c r="A1" i="50" s="1"/>
  <c r="A1" i="49" s="1"/>
  <c r="A1" i="103" s="1"/>
  <c r="A1" i="51"/>
  <c r="A1" i="53" s="1"/>
  <c r="A2" i="121" l="1"/>
  <c r="A2" i="39"/>
  <c r="A2" i="32" s="1"/>
  <c r="A2" i="124" s="1"/>
  <c r="A1" i="48"/>
  <c r="A1" i="110" s="1"/>
  <c r="A1" i="47" s="1"/>
  <c r="A1" i="44" s="1"/>
  <c r="A1" i="92" s="1"/>
  <c r="A1" i="41" s="1"/>
  <c r="A1" i="40" s="1"/>
  <c r="A1" i="121" s="1"/>
  <c r="A1" i="126"/>
  <c r="C6" i="16"/>
  <c r="C6" i="15" s="1"/>
  <c r="C6" i="10" s="1"/>
  <c r="C6" i="89" s="1"/>
  <c r="C14" i="51"/>
  <c r="A2" i="97" l="1"/>
  <c r="A2" i="29" s="1"/>
  <c r="A2" i="118" s="1"/>
  <c r="A1" i="39"/>
  <c r="A1" i="32" s="1"/>
  <c r="A1" i="97" s="1"/>
  <c r="A1" i="29" s="1"/>
  <c r="A1" i="118" s="1"/>
  <c r="A1" i="122"/>
  <c r="G20" i="101"/>
  <c r="E26" i="101"/>
  <c r="A1" i="124" l="1"/>
  <c r="A2" i="25"/>
  <c r="A2" i="100" s="1"/>
  <c r="A2" i="21" s="1"/>
  <c r="A2" i="19" s="1"/>
  <c r="A2" i="125" s="1"/>
  <c r="A1" i="25"/>
  <c r="A1" i="100" s="1"/>
  <c r="A1" i="21" s="1"/>
  <c r="A1" i="19" s="1"/>
  <c r="A1" i="125" s="1"/>
  <c r="A2" i="17" l="1"/>
  <c r="A2" i="16" s="1"/>
  <c r="A2" i="15" s="1"/>
  <c r="A2" i="10" s="1"/>
  <c r="A2" i="89" s="1"/>
  <c r="A2" i="90" s="1"/>
  <c r="A2" i="91" s="1"/>
  <c r="A2" i="119"/>
  <c r="A2" i="116"/>
  <c r="A1" i="116"/>
  <c r="A1" i="17"/>
  <c r="A1" i="16" s="1"/>
  <c r="A1" i="15" s="1"/>
  <c r="A1" i="10" s="1"/>
  <c r="A1" i="89" s="1"/>
  <c r="A1" i="90" s="1"/>
  <c r="A1" i="91" s="1"/>
  <c r="A1" i="119"/>
  <c r="E21" i="113"/>
  <c r="C21" i="113"/>
  <c r="B21" i="113"/>
  <c r="E9" i="113"/>
  <c r="E12" i="113" s="1"/>
  <c r="D9" i="113"/>
  <c r="D17" i="113" s="1"/>
  <c r="D21" i="113" s="1"/>
  <c r="C9" i="113"/>
  <c r="C12" i="113" s="1"/>
  <c r="B9" i="113"/>
  <c r="F8" i="113"/>
  <c r="F7" i="113"/>
  <c r="F6" i="113"/>
  <c r="F5" i="113"/>
  <c r="F4" i="113"/>
  <c r="F3" i="113"/>
  <c r="D12" i="113" l="1"/>
  <c r="F9" i="113"/>
  <c r="G10" i="113" s="1"/>
  <c r="C31" i="75"/>
  <c r="G41" i="101"/>
  <c r="E41" i="101"/>
  <c r="E43" i="101" s="1"/>
  <c r="F41" i="101"/>
  <c r="E20" i="101"/>
  <c r="E27" i="101" s="1"/>
  <c r="I41" i="101" l="1"/>
  <c r="H41" i="101"/>
  <c r="E17" i="110"/>
  <c r="D17" i="110"/>
  <c r="C17" i="110"/>
  <c r="G315" i="39" l="1"/>
  <c r="F10" i="49" l="1"/>
  <c r="D10" i="49"/>
  <c r="E10" i="49" l="1"/>
  <c r="C10" i="49"/>
  <c r="D9" i="19" l="1"/>
  <c r="F20" i="51" s="1"/>
  <c r="J9" i="29" l="1"/>
  <c r="I9" i="29"/>
  <c r="K7" i="29"/>
  <c r="K6" i="29"/>
  <c r="C16" i="100"/>
  <c r="C18" i="100" s="1"/>
  <c r="F14" i="100"/>
  <c r="G14" i="100" s="1"/>
  <c r="A14" i="100"/>
  <c r="F13" i="100"/>
  <c r="G13" i="100" s="1"/>
  <c r="G8" i="100"/>
  <c r="K9" i="29" l="1"/>
  <c r="D11" i="51" s="1"/>
  <c r="G16" i="100"/>
  <c r="G18" i="100" s="1"/>
  <c r="F16" i="100"/>
  <c r="F18" i="100" s="1"/>
  <c r="C15" i="51" s="1"/>
  <c r="C9" i="107" l="1"/>
  <c r="D17" i="89" l="1"/>
  <c r="E9" i="89"/>
  <c r="E10" i="89"/>
  <c r="E11" i="89"/>
  <c r="E12" i="89"/>
  <c r="E13" i="89"/>
  <c r="E14" i="89"/>
  <c r="E15" i="89"/>
  <c r="E8" i="89"/>
  <c r="E17" i="89" l="1"/>
  <c r="C7" i="10" s="1"/>
  <c r="F9" i="32" l="1"/>
  <c r="D9" i="32"/>
  <c r="G10" i="90"/>
  <c r="G14" i="90"/>
  <c r="C18" i="90"/>
  <c r="D18" i="90"/>
  <c r="A8" i="90"/>
  <c r="A9" i="90" s="1"/>
  <c r="A10" i="90" s="1"/>
  <c r="A11" i="90" s="1"/>
  <c r="A12" i="90" s="1"/>
  <c r="A13" i="90" s="1"/>
  <c r="A14" i="90" s="1"/>
  <c r="A15" i="90" s="1"/>
  <c r="A16" i="90" s="1"/>
  <c r="F17" i="89"/>
  <c r="D7" i="10" s="1"/>
  <c r="D10" i="10" s="1"/>
  <c r="C17" i="89"/>
  <c r="E16" i="90"/>
  <c r="G16" i="90" s="1"/>
  <c r="E15" i="90"/>
  <c r="G15" i="90" s="1"/>
  <c r="E13" i="90"/>
  <c r="G13" i="90" s="1"/>
  <c r="E12" i="90"/>
  <c r="G12" i="90" s="1"/>
  <c r="E11" i="90"/>
  <c r="G11" i="90" s="1"/>
  <c r="E9" i="90"/>
  <c r="G9" i="90" s="1"/>
  <c r="E8" i="90"/>
  <c r="G8" i="90" s="1"/>
  <c r="E7" i="90"/>
  <c r="G7" i="90" s="1"/>
  <c r="C10" i="15"/>
  <c r="E30" i="51" l="1"/>
  <c r="F31" i="51" s="1"/>
  <c r="F33" i="51"/>
  <c r="F35" i="51" s="1"/>
  <c r="G18" i="90"/>
  <c r="G21" i="90" s="1"/>
  <c r="C8" i="10" s="1"/>
  <c r="C10" i="10" s="1"/>
  <c r="C14" i="107" s="1"/>
  <c r="E18" i="90"/>
  <c r="H11" i="40"/>
  <c r="C12" i="41"/>
  <c r="C20" i="41" s="1"/>
  <c r="F12" i="44"/>
  <c r="E12" i="44"/>
  <c r="D12" i="44"/>
  <c r="C12" i="44"/>
  <c r="C30" i="51" l="1"/>
  <c r="D31" i="51" s="1"/>
  <c r="E10" i="10"/>
  <c r="H23" i="101"/>
  <c r="C12" i="75"/>
  <c r="E11" i="68"/>
  <c r="H26" i="101" l="1"/>
  <c r="I23" i="101"/>
  <c r="C15" i="107" l="1"/>
  <c r="C14" i="75" l="1"/>
  <c r="E13" i="68"/>
  <c r="H27" i="101" l="1"/>
  <c r="E19" i="69"/>
  <c r="E25" i="69"/>
  <c r="E27" i="69" l="1"/>
  <c r="D18" i="51" l="1"/>
  <c r="D20" i="51" s="1"/>
  <c r="C16" i="107"/>
  <c r="C38" i="75"/>
  <c r="G11" i="40"/>
  <c r="D27" i="51" l="1"/>
  <c r="D33" i="51" s="1"/>
  <c r="D35" i="51" s="1"/>
  <c r="C11" i="40"/>
  <c r="C21" i="75" l="1"/>
  <c r="C22" i="75" s="1"/>
  <c r="F26" i="101"/>
  <c r="F27" i="101" s="1"/>
  <c r="G26" i="101"/>
  <c r="C40" i="75" l="1"/>
  <c r="E21" i="68"/>
  <c r="E23" i="68" s="1"/>
  <c r="G27" i="101"/>
  <c r="I26" i="101"/>
  <c r="I27" i="101" s="1"/>
  <c r="E25" i="68" l="1"/>
  <c r="E26" i="68" s="1"/>
  <c r="C43" i="75"/>
  <c r="C22" i="107"/>
  <c r="C24" i="107" s="1"/>
  <c r="H43" i="101"/>
  <c r="E27" i="68" l="1"/>
  <c r="C6" i="107" s="1"/>
  <c r="C10" i="107" s="1"/>
  <c r="C39" i="51"/>
  <c r="F43" i="101"/>
  <c r="C38" i="51" l="1"/>
  <c r="D13" i="53"/>
  <c r="G43" i="101"/>
  <c r="F13" i="53" l="1"/>
  <c r="D15" i="53"/>
  <c r="C14" i="53"/>
  <c r="C10" i="91"/>
  <c r="D11" i="91" s="1"/>
  <c r="D13" i="91" s="1"/>
  <c r="D40" i="51"/>
  <c r="F14" i="53" l="1"/>
  <c r="F15" i="53" s="1"/>
  <c r="C15" i="53"/>
  <c r="C24" i="122" l="1"/>
</calcChain>
</file>

<file path=xl/sharedStrings.xml><?xml version="1.0" encoding="utf-8"?>
<sst xmlns="http://schemas.openxmlformats.org/spreadsheetml/2006/main" count="1391" uniqueCount="1009">
  <si>
    <t>Government Share of FAAC (Statutory Revenue)</t>
  </si>
  <si>
    <t>Total</t>
  </si>
  <si>
    <t>Government Share of VAT</t>
  </si>
  <si>
    <t>Tax Revenue</t>
  </si>
  <si>
    <t>Non-Tax Revenue</t>
  </si>
  <si>
    <t>SALARY REFUND FROM MDAS/INDIVIDUALS</t>
  </si>
  <si>
    <t>RENEWAL OF PRIVATE CLINICS</t>
  </si>
  <si>
    <t>FEES FOR REGISTRATION OF VOLUNTARY ADULT CLUBS/ASSOCIATION</t>
  </si>
  <si>
    <t>FEES FOR REGISTRATION OF ORPHANAGE HOMES/RENEWAL</t>
  </si>
  <si>
    <t>FEES FOR APPLICATION FORM FOR CERTIFICATE OF REGISTRATION FOR ADOPTION / FOSTERING</t>
  </si>
  <si>
    <t>MARRIAGE CLEARANCE</t>
  </si>
  <si>
    <t>FEES FOR APPLICATION FORM FOR REGISTRATION AND RENEWAL OF REGISTRATION</t>
  </si>
  <si>
    <t>REGISTRATION/ RENEWAL FEES OF ACCOUNTING AND AUDITING FIRMS</t>
  </si>
  <si>
    <t>RENTAL CHARGES OF THE SECRETARIAT CONFERENCE HALL</t>
  </si>
  <si>
    <t>EARNING FROM PRINTING SERVICES</t>
  </si>
  <si>
    <t>EARNINGS FROM WORKSHOPS AND SEMINARS ON MANAGEMENT OF HOTELS RELATED ESTABLISHMENT</t>
  </si>
  <si>
    <t>ANNUAL RENEWAL OF AUCTIONEER PERMIT</t>
  </si>
  <si>
    <t>SALES OF UNSERVICEABLE VEHICLE, PLANTS AND EQUIPMENT</t>
  </si>
  <si>
    <t>CONTRACT DOCUMENT NON-REFUNDABLE TENDER FEES</t>
  </si>
  <si>
    <t>EARNING FROM MASS TRANSIT BUSES/INTERCITY BUS SERVICES</t>
  </si>
  <si>
    <t>CONTRACT REGISTRATION/RENEWAL FEES</t>
  </si>
  <si>
    <t>2% DEVELOPMENT LEVY</t>
  </si>
  <si>
    <t>SALES OF APPLICATION / EMPLOYMENT FORM</t>
  </si>
  <si>
    <t>RENT FROM STAFF QUARTERS (JUNIOR AND SENIOR)</t>
  </si>
  <si>
    <t>STAMP DUTY  FEES</t>
  </si>
  <si>
    <t>TAX CLEARANCE  CERTIFICATE</t>
  </si>
  <si>
    <t>EARNINGS FROM HAULAGE</t>
  </si>
  <si>
    <t>TAX AUDIT</t>
  </si>
  <si>
    <t>ECONOMIC DEVELOPMENT LEVY</t>
  </si>
  <si>
    <t>INDIVIDUAL DEVELOPMENTAL LEVY</t>
  </si>
  <si>
    <t>BUILDING POST APPROVAL FEES</t>
  </si>
  <si>
    <t>BUILDING PLAN APPROVAL FEES</t>
  </si>
  <si>
    <t>SITE AND BUILDING INSPECTION FEES</t>
  </si>
  <si>
    <t>FEES FROM SIGNBOARD/BILL BOARD</t>
  </si>
  <si>
    <t>BUILDING PLAN PROCESSING FEES</t>
  </si>
  <si>
    <t>WATER BOARD FORM FEES</t>
  </si>
  <si>
    <t>WATER RATE</t>
  </si>
  <si>
    <t>WATER CONNECTION FEES</t>
  </si>
  <si>
    <t>OTHERS EARNINGS FROM WATER BOARD</t>
  </si>
  <si>
    <t>EARNINGS FROM COLLEGE OF EDUCATION, ANKPA</t>
  </si>
  <si>
    <t>EARNINGS FROM RADIO ADVERTISEMENT</t>
  </si>
  <si>
    <t>SALES OF GRAPHICS NEWSPAPER</t>
  </si>
  <si>
    <t>ADVERTISEMENT AND CLASSIFIED NOTICES</t>
  </si>
  <si>
    <t xml:space="preserve"> SALES OF APPLICATION FORM FOR VOCATIONAL INSTITUTION</t>
  </si>
  <si>
    <t>EARNINGS FROM KOGI STATE POLYTECHNIC</t>
  </si>
  <si>
    <t>ENVIRONMENTAL LEVY</t>
  </si>
  <si>
    <t>EARNINGS FROM SHOP RENTAGE</t>
  </si>
  <si>
    <t>EARNINGS FROM FIRE AGENCY</t>
  </si>
  <si>
    <t>OTHER EARNINGS FROM COLLEGE OF EDUCATION (TECHNICAL), KABBA</t>
  </si>
  <si>
    <t>SURGICAL OPERATION FEES</t>
  </si>
  <si>
    <t>SERVICES CHARGES (DRF)</t>
  </si>
  <si>
    <t>SALES OF DRUGS</t>
  </si>
  <si>
    <t>SALES OF OPD CARDS</t>
  </si>
  <si>
    <t>EARNINGS FROM HDRF (DRUGS, REAGENTS &amp; CONSUMABLE)</t>
  </si>
  <si>
    <t>HOSPITAL BED CHARGES</t>
  </si>
  <si>
    <t>EARNINGS FROM OPHTHALMIC SERVICES</t>
  </si>
  <si>
    <t>EARNINGS FROM AMBULANCE SERVICES (HIRING)</t>
  </si>
  <si>
    <t>EARNINGS FROM X-RAY SERVICES</t>
  </si>
  <si>
    <t>EARNINGS FROM NHIS</t>
  </si>
  <si>
    <t>HIDES AND SKIN BUYER LICENSE</t>
  </si>
  <si>
    <t>PRODUCE GRADING FEES</t>
  </si>
  <si>
    <t>CLINICAL TREATMENT CHARGES (VET)</t>
  </si>
  <si>
    <t>REGISTRATION OF SLAUGHTER SLABS/MEAT</t>
  </si>
  <si>
    <t>SALES OF GRAINS</t>
  </si>
  <si>
    <t>SALES OF VEGETABLES</t>
  </si>
  <si>
    <t>IRRIGATION WATER RATE</t>
  </si>
  <si>
    <t>OTHERS EARNINGS FROM KOGI STATE BROADCASTING CORPORATION</t>
  </si>
  <si>
    <t>DOCUMENTATION/ RENEWAL OF REGULATED PREMISES I.E. SCHOOLS, RESTAURANTS, HOTELS, PURE WATER FACTORIES, BAKERIES ETC</t>
  </si>
  <si>
    <t>REGISTRATION OF PRIVATE SERVICE PROVIDERS UNDER PUBLIC PRIVATE PARTNERSHIP INITIATIVE   (PPPI)</t>
  </si>
  <si>
    <t>SALES OF FOREST PRODUCTS</t>
  </si>
  <si>
    <t>REGISTRATION/RENEWAL OF BUSINESS PREMISES FEES</t>
  </si>
  <si>
    <t>COOPERATIVE REGISTRATION, AUDIT AND SUPERVISION FEES</t>
  </si>
  <si>
    <t>EARNINGS FROM TREE FELLING OPERATION</t>
  </si>
  <si>
    <t>APPEAL FEES</t>
  </si>
  <si>
    <t>OATH/AFFIDAVIT FEES</t>
  </si>
  <si>
    <t>RENEWAL FEES FOR PRIVATE INSTITUTION</t>
  </si>
  <si>
    <t>ESTABLISHMENT OF NURSERY/PRIMARY SCHOOL PROCESSING FEES</t>
  </si>
  <si>
    <t>REGISTRATION OF PRIVATE INSTITUTION</t>
  </si>
  <si>
    <t>COURT FEES</t>
  </si>
  <si>
    <t>PROBATE FEE</t>
  </si>
  <si>
    <t>COURT FINES</t>
  </si>
  <si>
    <t>SITE  ANALYSIS FEE</t>
  </si>
  <si>
    <t>RENTAL VALUATION</t>
  </si>
  <si>
    <t>EARININGS FROM PLOT ALLOCATION</t>
  </si>
  <si>
    <t>GROUND RENTS/RE-CERTIFICATION FEES</t>
  </si>
  <si>
    <t>APPLICATION FEES FOR PLOT ALLOCATION</t>
  </si>
  <si>
    <t>ENVIRONMENTAL IMPACT ASSESSMENT FEES</t>
  </si>
  <si>
    <t>EARNINGS FROM KOGI STATE SPECIALIST HOSPITAL</t>
  </si>
  <si>
    <t>OTHER EARNINGS FROM KOGI STATE COLLEGE OF NURSING</t>
  </si>
  <si>
    <t>FEES ON REGISTRTION OF YOUTHS CLUBS AND ORGANISATION</t>
  </si>
  <si>
    <t>SURVEY FEES</t>
  </si>
  <si>
    <t>DOCUMENT REG AND SEARCH FEES</t>
  </si>
  <si>
    <t>EARNINGS FROM ADMINISTRATIVE CHARGES FOR CONVERSION OF TITLE</t>
  </si>
  <si>
    <t>FISHING LICENSES / PERMIT</t>
  </si>
  <si>
    <t>SALES OF CHEMICAL</t>
  </si>
  <si>
    <t>FOOD, SNACKS AND DRINKS</t>
  </si>
  <si>
    <t>EARNINGS FROM POOLS BETTINGS AND GAMING MACHINE</t>
  </si>
  <si>
    <t>ADMIN. FEES FOR UNSERVICEABLE PLANTS, VEHICLES AND MATERIALS</t>
  </si>
  <si>
    <t>EARNINGS FROM KOGI STATE LIBRARY BOARD</t>
  </si>
  <si>
    <t>OTHERS EARNINGS FROM KOGI STATE UNIVERSITY, ANYIGBA</t>
  </si>
  <si>
    <t>EARNINGS FROM STATE SECURITY TRUST FUND</t>
  </si>
  <si>
    <t>ENFORCEMENT &amp; PROSECUTION  OF SANITARY DEFAULTERS</t>
  </si>
  <si>
    <t>SAVE ONE MILLION LIVES (PROGRAMME FOR RESULT)</t>
  </si>
  <si>
    <t>TUITION FEES</t>
  </si>
  <si>
    <t>EARNINGS KOGI HOTEL &amp; TOURISM BOARD</t>
  </si>
  <si>
    <t>REGISTRATION OF HERBALIST</t>
  </si>
  <si>
    <t>ENHANCED NATIONAL DRIVER'S LICENSE (ENDL)</t>
  </si>
  <si>
    <t>LEARNERS' PERMIT</t>
  </si>
  <si>
    <t>MOTOR VEHICLE LICENCES</t>
  </si>
  <si>
    <t>MOTOR VEHICLE REGISTRATION</t>
  </si>
  <si>
    <t>NEW NUMBER PLATE RATE</t>
  </si>
  <si>
    <t>CERTIFICATE OF ROAD WORTHINESS</t>
  </si>
  <si>
    <t>INFRASTRUCTURAL MAINTENANCE LEVY</t>
  </si>
  <si>
    <t>BUILDING PLAN REGISTRATION FEES</t>
  </si>
  <si>
    <t>PENALTY</t>
  </si>
  <si>
    <t>CAR LOAN REPAYMENT FROM CAR REFURBISHING LOAN</t>
  </si>
  <si>
    <t>FEES FOR LOCAL FAIR IN THE STATE</t>
  </si>
  <si>
    <t>ENVIRONMENTAL PERMIT FEES</t>
  </si>
  <si>
    <t>SALES OF FINGERLINGS</t>
  </si>
  <si>
    <t>PEST CONTROL SERVICES</t>
  </si>
  <si>
    <t>EARNINGS FROM WASTE MANAGEMENT AND SANITATION BOARD</t>
  </si>
  <si>
    <t>DUMPSITE USERS CHARGE</t>
  </si>
  <si>
    <t>SALE OF REGISTRATION FORMS</t>
  </si>
  <si>
    <t>OTHER EARNINGS FROM HOSPITALS MANAGEMENT BOARD</t>
  </si>
  <si>
    <t>EARNING FROM AMUSEMENT PARKS</t>
  </si>
  <si>
    <t>OTHER EARNINGS FROM CHRISTIAN PILGRIMS WELFARE BOARD</t>
  </si>
  <si>
    <t>EARNINGS FROM CULTURAL NIGHT SHOWS</t>
  </si>
  <si>
    <t>OTHERS EARNINGS FROM TOWN PLANNING AND DEVELOPMENT BOARD</t>
  </si>
  <si>
    <t>DESIGN AND MAINTENANCE OF STREET NAMING</t>
  </si>
  <si>
    <t>WATER RECONNECTION FEES</t>
  </si>
  <si>
    <t>REGISTRATION OF NEW HOSPITALS &amp; CLINICS</t>
  </si>
  <si>
    <t>EARNINGS AGRO-ALLIED INVESTMENT COMPANY</t>
  </si>
  <si>
    <t>FEES FOR APPLICATION FORM FOR REGISTRATION OF DAY-CARE CENTRES</t>
  </si>
  <si>
    <t>GENERAL SERVICES</t>
  </si>
  <si>
    <t>EARNINGS FROM NOTICE OF MARRIAGE</t>
  </si>
  <si>
    <t>FEES ON APPLICATION AND RENEWAL FORMS FOR REGISTRATION OF YOUTH ORGNISATIONS</t>
  </si>
  <si>
    <t>USED OF STADIUM (RELIGION AND POLITICAL RELLIES)</t>
  </si>
  <si>
    <t>PROCESSING OF PRIVATE LAYOUT FEES</t>
  </si>
  <si>
    <t>CONTRACT IDENTITY CARD</t>
  </si>
  <si>
    <t>PROCEEDS FROM OWNER-OCCUPIER HOUSING SCHEME</t>
  </si>
  <si>
    <t>HOTEL REGISTRATION</t>
  </si>
  <si>
    <t>EARNINGS FROM KOGI STATE ENVIRONMENTAL PROTECTION BOARD</t>
  </si>
  <si>
    <t>SURFACE RENT (CHARGES) FROM QUARRY LEASE, MINING LEASE</t>
  </si>
  <si>
    <t>SALES OF PILGRIMAGE APPLICATION FORMS</t>
  </si>
  <si>
    <t>FEES FROM VOCATIONAL IMPROVEMENT CENTRES</t>
  </si>
  <si>
    <t>REGISTRATION OF CONTRACTORS</t>
  </si>
  <si>
    <t>REGISTRATION OF MARRIAGE</t>
  </si>
  <si>
    <t>SALES OF GOVERNMENT PUBLICATION/BIDDINGS</t>
  </si>
  <si>
    <t>CONSULTANCY REGISTRATION FEES</t>
  </si>
  <si>
    <t>CHURCH MARRIAGE LICENCES</t>
  </si>
  <si>
    <t>CULTURAL PERFORMANCES</t>
  </si>
  <si>
    <t>EARNINGS FROM KOGI LAND DEVELOPMENT BOARD</t>
  </si>
  <si>
    <t>SALES OF ADMISSION FORMS</t>
  </si>
  <si>
    <t>REGISTRATION OF HOSPITALITY AND TOURISM RELATED ENTERPRISES</t>
  </si>
  <si>
    <t>EARNINGS FROM PACKAGE TOURS</t>
  </si>
  <si>
    <t>CONTRACT PROCESSING FEE</t>
  </si>
  <si>
    <t>SALES OF FERTILIZER</t>
  </si>
  <si>
    <t>REGISTRATION FEES FROM SOLID MINERALS OPERATION</t>
  </si>
  <si>
    <t>NEW TRACTOR/BULLDOZER HIRING</t>
  </si>
  <si>
    <t>AUCTION SALES/RELEASE OF ARRESTED STRAY ANIMALS</t>
  </si>
  <si>
    <t>REVENUE FROM CONFLUENCE BEACH HOTEL</t>
  </si>
  <si>
    <t>1% SEMINAR APPLICATION PROCESSING FEES</t>
  </si>
  <si>
    <t>EARNINGS FROM LABORATING SERVICES</t>
  </si>
  <si>
    <t>SALES OF VOLUMETRIC MEASURES</t>
  </si>
  <si>
    <t>REGISTRATION / RENEWAL OF PATENT MEDICINE STORE</t>
  </si>
  <si>
    <t>ROAD TRAFFIC OFFENCES</t>
  </si>
  <si>
    <t>OTHERS EARNINGS FROM KOGI INVESTMENT &amp; PROPERTIES</t>
  </si>
  <si>
    <t>SALES OF FORMS</t>
  </si>
  <si>
    <t>RENT ON STADIUM</t>
  </si>
  <si>
    <t>POST UTME SCREENING FEES</t>
  </si>
  <si>
    <t xml:space="preserve">CHARTING FEE FOR C OF O </t>
  </si>
  <si>
    <t>FUMIGATION SERVICES BY THE BOARD</t>
  </si>
  <si>
    <t>CIVIL SERVICE EXAM FEES</t>
  </si>
  <si>
    <t>CITIZENSHIP FEES</t>
  </si>
  <si>
    <t>AUCTIONEERS LICENSE</t>
  </si>
  <si>
    <t>TRADE TEST CHARGES</t>
  </si>
  <si>
    <t>STUDENTS ONLINE REGISTRATION</t>
  </si>
  <si>
    <t>EARNINGS FROM MORTUARY SERVICES</t>
  </si>
  <si>
    <t xml:space="preserve">PROCESSING FEE WITH R OF O </t>
  </si>
  <si>
    <t>RECERTIFICATION &amp; CONFIRMATION FEES</t>
  </si>
  <si>
    <t>REGISTRATION OF SAW MILLERS</t>
  </si>
  <si>
    <t>EARNINGS FROM MOW FILLING STATION, ANKPA</t>
  </si>
  <si>
    <t>EARNINGS FROM PLANT HIRING SERVICES</t>
  </si>
  <si>
    <t>OTHER GENERAL REFUNDS FROM MDAS, INDIVIVUALS &amp; OTHER ENTITIES</t>
  </si>
  <si>
    <t xml:space="preserve">CHARTING FEE FOR R OF O </t>
  </si>
  <si>
    <t>TRANSITION EXAM FEES</t>
  </si>
  <si>
    <t>HAULAGE FEES ON SOLID MINERALS</t>
  </si>
  <si>
    <t>REGISTRATION OF POWER SAW OPERATION</t>
  </si>
  <si>
    <t>JSS EXAMINATION FEES</t>
  </si>
  <si>
    <t>EARNINGS FROM RESEARCH AND DOCUMENTATION</t>
  </si>
  <si>
    <t xml:space="preserve">DEPOSIT FEE FOR R OF O </t>
  </si>
  <si>
    <t>EARNINGS FROM REGISTRATION/RENEWAL OF DRIVING SCHOOLS</t>
  </si>
  <si>
    <t xml:space="preserve">SURVEY BILL FEE FOR C OF O </t>
  </si>
  <si>
    <t>CHANGE OF LAND USE.</t>
  </si>
  <si>
    <t>PROCESSING FEE WITH C OF O</t>
  </si>
  <si>
    <t>2% EDUCATION DEVELOPMENT LEVY</t>
  </si>
  <si>
    <t>EARNINGS FROM PURE WATER FACTORY</t>
  </si>
  <si>
    <t>COLLECTION AND DISPOSAL OF SOLID WASTE FROM PREMISES</t>
  </si>
  <si>
    <t>REGISTRATION OF VETERINARY CLINICS</t>
  </si>
  <si>
    <t>ANIMAL TRADE LICENSE</t>
  </si>
  <si>
    <t>SALES OF HAJJ REGISTRATION FORMS</t>
  </si>
  <si>
    <t>EARNING FROM TRICYCLES AND MOTOR BIKES</t>
  </si>
  <si>
    <t>EARNINGS FROM REPAIR AT WORKSHOP</t>
  </si>
  <si>
    <t>GEOGRAPHICAL INFORMATION SYSTEM (GIS) FEES</t>
  </si>
  <si>
    <t>FEES FOR REGISTRATION OF PUPILS INTO MINISTRY'S NUR/PRIMARY SCHOOL, GADUMO</t>
  </si>
  <si>
    <t>EVENING CLASSES/EXTRA-MURAL CENTRES/CLASSES (AANFE)</t>
  </si>
  <si>
    <t>CRAFTS CERAMICS AND SCULPTURE</t>
  </si>
  <si>
    <t>REGISTRATION OF POST LITERACY CLASSES (EXAM)</t>
  </si>
  <si>
    <t>FEES FROM BASIC LITERACY EXAMINATION</t>
  </si>
  <si>
    <t>EARNINGS FROM STATE TEACHING SERVICE COMMISSION</t>
  </si>
  <si>
    <t>COMMON ENTRANCE EXAM FEES</t>
  </si>
  <si>
    <t>Interest Earned</t>
  </si>
  <si>
    <t>Aid and Grants</t>
  </si>
  <si>
    <t>Salaries &amp; Wages</t>
  </si>
  <si>
    <t>SALARY</t>
  </si>
  <si>
    <t>Social Benefits</t>
  </si>
  <si>
    <t>CLEANING AND FUMIGATION SERVICES</t>
  </si>
  <si>
    <t>ANNUAL BUDGET EXPENSES AND ADMINISTRATION</t>
  </si>
  <si>
    <t>CONSULTANCY SERVICES</t>
  </si>
  <si>
    <t>ANNUAL FESTIVALS ATTENDANCE</t>
  </si>
  <si>
    <t>COMMITTEE/COMMISSION SCREENING EXPENSES</t>
  </si>
  <si>
    <t>ASSISTANCE TO NIGERIA LEGION -EX SERVICEMEN</t>
  </si>
  <si>
    <t>CALENDER AND DIARIES</t>
  </si>
  <si>
    <t>AUDIT AND EXPENSES</t>
  </si>
  <si>
    <t>ACOUNTING FOR FIXED ASSETS EXPENSES</t>
  </si>
  <si>
    <t>COMPUTER AND COMPUTER ACCESSORIES</t>
  </si>
  <si>
    <t>BOARD MEETING EXPENSES</t>
  </si>
  <si>
    <t>COMPUTER/SALARY UNIT OVERHEAD EXPENSES</t>
  </si>
  <si>
    <t>COMPUTER UPS</t>
  </si>
  <si>
    <t>CHILDREN DAY CELEBRATION</t>
  </si>
  <si>
    <t>ASSISTANCE TO THE LESS PRIVILEDGED</t>
  </si>
  <si>
    <t>ANNUAL BOARD OF SURVEY</t>
  </si>
  <si>
    <t>ARRANGEMENTS/ORGANIZATION OF PILGRIMS/SPONSORSHIP OF OFFICIALS &amp; GOVT. DELEGATION FOR HAJJ/PILGRIMAGE EXERCISE</t>
  </si>
  <si>
    <t>ACCREDITATION OF COURSES</t>
  </si>
  <si>
    <t>ASSISTANCE TO N.Y.S.C</t>
  </si>
  <si>
    <t>CELEBRATION OF THE DAY FOR THE AFRICAN CHILD</t>
  </si>
  <si>
    <t>1ST &amp; 2ND PRE-HAJJ VISITS</t>
  </si>
  <si>
    <t>CATTLE DAM MAINTENANCE</t>
  </si>
  <si>
    <t>ABANDONED BABIES EXPENSES</t>
  </si>
  <si>
    <t>CIVIL SERVICE CLINIC EXPENSES</t>
  </si>
  <si>
    <t>ALTERNATIVE POWER GENERATION</t>
  </si>
  <si>
    <t>BOUNDARY COMMITTEE EXPENSES</t>
  </si>
  <si>
    <t>AGENCY AND FREIGHT CHARGES</t>
  </si>
  <si>
    <t>Finance Cost</t>
  </si>
  <si>
    <t>Purchase/Construction/Rehabilitation of PPE</t>
  </si>
  <si>
    <t>Purchase of Intangible Assets</t>
  </si>
  <si>
    <t>=N=</t>
  </si>
  <si>
    <t>Accumulated Surpluses/(Deficits)</t>
  </si>
  <si>
    <t>Reserves</t>
  </si>
  <si>
    <t>Long Term Borrowings</t>
  </si>
  <si>
    <t>Total Long Term Borrowings</t>
  </si>
  <si>
    <t>Payables</t>
  </si>
  <si>
    <t>Total Payables</t>
  </si>
  <si>
    <t>Unremitted Deductions</t>
  </si>
  <si>
    <t>Short Term Loans &amp; Debts</t>
  </si>
  <si>
    <t>Total LOANS AND DEBTS (SHORT-TERM)</t>
  </si>
  <si>
    <t>Intangible Assets</t>
  </si>
  <si>
    <t>Total Intangible Assets</t>
  </si>
  <si>
    <t>Property, Plant  &amp; Equipment</t>
  </si>
  <si>
    <t>COST/REVALUATION</t>
  </si>
  <si>
    <t>Investments</t>
  </si>
  <si>
    <t>Long Term Loans</t>
  </si>
  <si>
    <t>Total Long Term Loans</t>
  </si>
  <si>
    <t>Prepayment</t>
  </si>
  <si>
    <t>Cash and Cash Equivalents</t>
  </si>
  <si>
    <t>Public Debt Charges</t>
  </si>
  <si>
    <t>Total PUBLIC DEBT CHARGES</t>
  </si>
  <si>
    <t>Depreciation Charges</t>
  </si>
  <si>
    <t>Overhead Cost</t>
  </si>
  <si>
    <t>ASSISTANCE TO STUDENTS' ASSOCIATION</t>
  </si>
  <si>
    <t>COMPUTER MOUSE</t>
  </si>
  <si>
    <t>COOKING GAS/FUEL COST</t>
  </si>
  <si>
    <t>CONTENT MANAGEMENT AND SITE MAINTENANCE</t>
  </si>
  <si>
    <t>AERIAL FIELD MAINTENANCE</t>
  </si>
  <si>
    <t>1% LOCAL GOVERNMENT TRAINNING FUND</t>
  </si>
  <si>
    <t>AGRIC TRADE SHOW</t>
  </si>
  <si>
    <t>3% RETENTION COMMISSION FEES ON REVENUE GENERATION BY STATE MDAS</t>
  </si>
  <si>
    <t>CONTINGENCIES</t>
  </si>
  <si>
    <t>ASSISTANCE TO DESTITUTES</t>
  </si>
  <si>
    <t>ASSIZES EXPENSES</t>
  </si>
  <si>
    <t>ASSISTANCE TO PAYER PATIENTS</t>
  </si>
  <si>
    <t>CHILDREN'S PARLIAMENT</t>
  </si>
  <si>
    <t>AGENCY FOR ADULT AND NON-FORMAL EDUCATION: GENERAL EXPENSES</t>
  </si>
  <si>
    <t>CONTINUE EDUCATION CLASSES (JSS EQUIVALENT TO WRITE BECE)</t>
  </si>
  <si>
    <t>CONTINUE EDUCATION CLASSES (SSS EQUIVALENT TO WRITE NECO)</t>
  </si>
  <si>
    <t>CONVOCATION EXPENSES</t>
  </si>
  <si>
    <t>ACCREDITATION OF TECHNICAL SCHOOLS</t>
  </si>
  <si>
    <t>CONDUCT OF NURSING AND MIDWIFERY EDUCATION</t>
  </si>
  <si>
    <t>COMMUNICABLE DISEASES CONTROL</t>
  </si>
  <si>
    <t>COMMUNICATION AND ENLIGHTMENT</t>
  </si>
  <si>
    <t>SOCIAL BENEFITS</t>
  </si>
  <si>
    <t>Total SOCIAL BENEFITS</t>
  </si>
  <si>
    <t>SALARIES AND WAGES</t>
  </si>
  <si>
    <t>Total SALARIES AND WAGES</t>
  </si>
  <si>
    <t>ALLOWANCE  AND SOCIAL CONTRIBUTION</t>
  </si>
  <si>
    <t>Total GRANTS</t>
  </si>
  <si>
    <t>RENT FROM SECRETARIAT OPEN SPACE</t>
  </si>
  <si>
    <t xml:space="preserve">SALES OF APPLICATION FOR TRANSFER OF SERVICE FORMS </t>
  </si>
  <si>
    <t>SALES OF GAZETTES &amp; CSC ANNUAL REPORTS</t>
  </si>
  <si>
    <t>EARNING FROM RICE FARMING/MILLING</t>
  </si>
  <si>
    <t>SALES OF NON-ESSENTIAL GOVERNMENT ASSETS</t>
  </si>
  <si>
    <t>LOANS REPAYMENT GENERAL</t>
  </si>
  <si>
    <t>CLAMPING SERVICES</t>
  </si>
  <si>
    <t>COMPUTERISED VEHICLE TESTING SERVICES</t>
  </si>
  <si>
    <t>PRINTING AND GRAPHIC</t>
  </si>
  <si>
    <t>MUSEUM, RESEARCH AND PUBLICATION</t>
  </si>
  <si>
    <t xml:space="preserve">SURVEY DEPOSIT FEE FOR C OF O </t>
  </si>
  <si>
    <t>EARNINGS FROM CERAMICS</t>
  </si>
  <si>
    <t>REGISTRATION AND RENEWAL OF CONTINUING EDUCATION CENTRES (NGO)</t>
  </si>
  <si>
    <t>STATIONERIES AND CONSULTATION FEE</t>
  </si>
  <si>
    <t>SALES OF CUSTOMIZED (ITEMS) MATERIALS</t>
  </si>
  <si>
    <t>January</t>
  </si>
  <si>
    <t>Febuary</t>
  </si>
  <si>
    <t>March</t>
  </si>
  <si>
    <t>April</t>
  </si>
  <si>
    <t>May</t>
  </si>
  <si>
    <t>June</t>
  </si>
  <si>
    <t>July</t>
  </si>
  <si>
    <t>August</t>
  </si>
  <si>
    <t>September</t>
  </si>
  <si>
    <t>October</t>
  </si>
  <si>
    <t>November</t>
  </si>
  <si>
    <t>December</t>
  </si>
  <si>
    <t>Notes</t>
  </si>
  <si>
    <t>ASSETS</t>
  </si>
  <si>
    <t>Current Assets</t>
  </si>
  <si>
    <t>Total Current Assets</t>
  </si>
  <si>
    <t>Non-Current Assets</t>
  </si>
  <si>
    <t>Total Non-Current Assets</t>
  </si>
  <si>
    <t>Total Assets</t>
  </si>
  <si>
    <t>LIABILITIES</t>
  </si>
  <si>
    <t>Current Liabilities</t>
  </si>
  <si>
    <t>Total Current Liabilities</t>
  </si>
  <si>
    <t>Non-Current Liabilities</t>
  </si>
  <si>
    <t>Total Non-Current Liabilities</t>
  </si>
  <si>
    <t>Total Liabilities</t>
  </si>
  <si>
    <t>Net Assets</t>
  </si>
  <si>
    <t>NET ASSETS/EQUITY</t>
  </si>
  <si>
    <t>Total Net Assets/Equity</t>
  </si>
  <si>
    <t>CASH FLOWS FROM OPERATING ACTIVITIES</t>
  </si>
  <si>
    <t>Inflows</t>
  </si>
  <si>
    <t>Total Inflow From Operating Activities</t>
  </si>
  <si>
    <t>Total Outflow From Operating Activities</t>
  </si>
  <si>
    <t>Net Cash Flow From Operating Activities</t>
  </si>
  <si>
    <t>Purchase/ Construction of Investment Property</t>
  </si>
  <si>
    <t>Acquisition of Investments</t>
  </si>
  <si>
    <t>Dividends Received</t>
  </si>
  <si>
    <t>Net Cash Flow From Investing Activities</t>
  </si>
  <si>
    <t>CASH FLOWS FROM FINANCING ACTIVITIES</t>
  </si>
  <si>
    <t>Repayment of Borrowings</t>
  </si>
  <si>
    <t>Distribution of Surplus/Dividends Paid</t>
  </si>
  <si>
    <t>Net Cash Flow From Financing Activities</t>
  </si>
  <si>
    <t>Net Cash Flow From All Activities</t>
  </si>
  <si>
    <t>Open Cash Balance</t>
  </si>
  <si>
    <t>Closing Cash Balance</t>
  </si>
  <si>
    <t>Credit Transactions</t>
  </si>
  <si>
    <t>Debit Transactions</t>
  </si>
  <si>
    <t>Net Surplus/Deficit</t>
  </si>
  <si>
    <t>REVENUE</t>
  </si>
  <si>
    <t>Surplus/(Deficit) from Operating Activities for the Period</t>
  </si>
  <si>
    <t>Total Non-Operating Revenue/(Expenses)</t>
  </si>
  <si>
    <t>Surplus/(Deficit) from Ordinary Activities</t>
  </si>
  <si>
    <t>Net Surplus/ (Deficit) for the Period</t>
  </si>
  <si>
    <t>TOTAL</t>
  </si>
  <si>
    <t>MONTH</t>
  </si>
  <si>
    <t>Total Domestic Investments</t>
  </si>
  <si>
    <t>Grand Total Salaries &amp; Wages</t>
  </si>
  <si>
    <t>Revenue</t>
  </si>
  <si>
    <t>Less Outflows:</t>
  </si>
  <si>
    <t xml:space="preserve"> CASH FLOWS FROM INVESTING ACTIVITIES</t>
  </si>
  <si>
    <t>LESSS OUTFLOW:</t>
  </si>
  <si>
    <t>Details of the Multi Lateral Loand</t>
  </si>
  <si>
    <t>KOGI STATE- KWARA HEALTH PROJECT ADF(33.41%) FRF(UER)</t>
  </si>
  <si>
    <t>KOGI STATE- KWARA HEALTH PROJECT ADF(33.41%) USD</t>
  </si>
  <si>
    <t>KOGI STATE- KWARA HEALTH PROJECT ADF(33.41%) DEM(UER)</t>
  </si>
  <si>
    <t>KOGI STATE- KWARA HEALTH PROJECT ADF(33.41%) UER</t>
  </si>
  <si>
    <t>KOGI STATE-COMMUNITY BASED POVERTY REDUCTION - IDA</t>
  </si>
  <si>
    <t>KOGI STATE-HEALTH SYSTEM DEVELOPMENT - IDA</t>
  </si>
  <si>
    <t>KOGI STATE-HIV/AIDS PROGRAMME - IDA</t>
  </si>
  <si>
    <t>KOGI STATE COMMUNITY SOCIAL DEV. PROJECT</t>
  </si>
  <si>
    <t>KOGI STATE - THIRD NATIONAL FADAMA DEV. PROJECT</t>
  </si>
  <si>
    <t>KOGI STATE 2ND HEALTH SYSTEM ADDITIONAL FINANCING</t>
  </si>
  <si>
    <t>DEPRECIATION RATE</t>
  </si>
  <si>
    <t>KOGI STATE GOVERNMENT</t>
  </si>
  <si>
    <t>Description</t>
  </si>
  <si>
    <t>Revenue from Exchange Transactions</t>
  </si>
  <si>
    <t>Revenue from Non-Exchange Transactions</t>
  </si>
  <si>
    <t>Non-Tax Revenue (Levies, Fees and Fines)</t>
  </si>
  <si>
    <t>Statutory Allocation</t>
  </si>
  <si>
    <t>Aids &amp; Grants</t>
  </si>
  <si>
    <t>Other Revenue from Non-Exchange Transactions</t>
  </si>
  <si>
    <t>Revenue/Income from Other Services</t>
  </si>
  <si>
    <t>Investment Income</t>
  </si>
  <si>
    <t>Interest Income</t>
  </si>
  <si>
    <t>Total Operating Revenue</t>
  </si>
  <si>
    <t>EXPENDITURES</t>
  </si>
  <si>
    <t>Wages &amp; Salaries</t>
  </si>
  <si>
    <t>Social Benefits &amp; Employee Benefits</t>
  </si>
  <si>
    <t>Overhead and Adminstrative Expenses</t>
  </si>
  <si>
    <t>Total Operating Expenses</t>
  </si>
  <si>
    <t>Surplus before Capital Items, Foreign Exchange Loss and Public Debt Charges</t>
  </si>
  <si>
    <t>Impairment of financial Assets</t>
  </si>
  <si>
    <t>Depreciation</t>
  </si>
  <si>
    <t>Surplus/(Deficit) for the Period</t>
  </si>
  <si>
    <t>Year Ended 31 December 2019</t>
  </si>
  <si>
    <t>Year Ended 31 December 2018</t>
  </si>
  <si>
    <t>TOTAL REVENUE</t>
  </si>
  <si>
    <t>TOTAL EXPENDITURES</t>
  </si>
  <si>
    <t>Impairment (Loss) on Investment</t>
  </si>
  <si>
    <t>Overhead Cost(s)</t>
  </si>
  <si>
    <t>Total Statutory Revenue</t>
  </si>
  <si>
    <t>S/N</t>
  </si>
  <si>
    <t>Financial Statements for the Year Ended 31 December 2019</t>
  </si>
  <si>
    <t>February</t>
  </si>
  <si>
    <t>These are recurring revenue earned by the State  Government from sources other than taxes. They include Fees, Rental of Government properties, Earnings, Stamp duties etc.</t>
  </si>
  <si>
    <t>Statement of Financial Performance</t>
  </si>
  <si>
    <t>Statement of Financial Position</t>
  </si>
  <si>
    <t>Statement of Cashflow</t>
  </si>
  <si>
    <t>Bank Name</t>
  </si>
  <si>
    <t>Amount</t>
  </si>
  <si>
    <t>Notes to the Financial Statements</t>
  </si>
  <si>
    <t>Cash in the till</t>
  </si>
  <si>
    <t>OFFICE EQUIPMENTS</t>
  </si>
  <si>
    <t>Net Surplus/(Deficit)</t>
  </si>
  <si>
    <t>Unit of Stock</t>
  </si>
  <si>
    <t>Total Foreign &amp; Domestic Investments</t>
  </si>
  <si>
    <t>Details of Investment</t>
  </si>
  <si>
    <t>Foreign Investments</t>
  </si>
  <si>
    <t>Total Foreign Investments</t>
  </si>
  <si>
    <t>Domestic Investments</t>
  </si>
  <si>
    <t>Actual Payment</t>
  </si>
  <si>
    <t>Amount Due</t>
  </si>
  <si>
    <t>Value of work done</t>
  </si>
  <si>
    <t>% of work done</t>
  </si>
  <si>
    <t>Sub Total Value</t>
  </si>
  <si>
    <t>Value of New &amp; Existing Contract</t>
  </si>
  <si>
    <t>Contract Details</t>
  </si>
  <si>
    <t>Payee</t>
  </si>
  <si>
    <t>Revaluation within the year</t>
  </si>
  <si>
    <t>Short Term Borrowings</t>
  </si>
  <si>
    <t>CBN Budget Support Facility</t>
  </si>
  <si>
    <t>Salary Bail Out</t>
  </si>
  <si>
    <t>Recurrent Infrastructure Loan</t>
  </si>
  <si>
    <t>FGN Bond</t>
  </si>
  <si>
    <t>Capital Market Bond (Serial 1 &amp; 2)</t>
  </si>
  <si>
    <t>Commerial Bank Loans</t>
  </si>
  <si>
    <t>Micro SME Development Fund</t>
  </si>
  <si>
    <t>Total (US Dollars)</t>
  </si>
  <si>
    <t>Exchange Rate (Naira)</t>
  </si>
  <si>
    <t>Multilateral Loan Amount (Naira)</t>
  </si>
  <si>
    <t>IPSA Adjustments</t>
  </si>
  <si>
    <t>Recognition of Legacy PPE</t>
  </si>
  <si>
    <t>Prior years Adjustments</t>
  </si>
  <si>
    <t>Total Interest Earned</t>
  </si>
  <si>
    <t>Decription</t>
  </si>
  <si>
    <t>Bank Interest</t>
  </si>
  <si>
    <t>Kogi State Government of Nigeria</t>
  </si>
  <si>
    <t>CBN - Commercial Agricultural Credit Scheme (CACS)</t>
  </si>
  <si>
    <t>LGA</t>
  </si>
  <si>
    <t>Net for State</t>
  </si>
  <si>
    <t>Gross Loan</t>
  </si>
  <si>
    <t>Exchange Gain/(Loss)</t>
  </si>
  <si>
    <t>Proceeds from  Borrowings - Short Term Loan</t>
  </si>
  <si>
    <t>Proceeds from  Borrowings - Long Term Loan</t>
  </si>
  <si>
    <t>Additions During the year</t>
  </si>
  <si>
    <t>Disposal During the year</t>
  </si>
  <si>
    <t>Total Unremitted Deductions</t>
  </si>
  <si>
    <t>Exchange Difference</t>
  </si>
  <si>
    <t>Month</t>
  </si>
  <si>
    <t>Actual</t>
  </si>
  <si>
    <t>Budget</t>
  </si>
  <si>
    <t>Variance</t>
  </si>
  <si>
    <t>Total IPSA Adjustments</t>
  </si>
  <si>
    <t>Kogi  State</t>
  </si>
  <si>
    <t xml:space="preserve">Reserves </t>
  </si>
  <si>
    <t>EARNING FROM LOKOJA MEGA TERMINAL /MOTOR PARKS</t>
  </si>
  <si>
    <t>EXTERNAL AUDIT FEE</t>
  </si>
  <si>
    <t>NOTE 13: Aids &amp; Grants</t>
  </si>
  <si>
    <t>Note 14 : Interest Earned</t>
  </si>
  <si>
    <t>Note: 24 : Intangible Assets</t>
  </si>
  <si>
    <t>Note 26 : Unremitted Deductions</t>
  </si>
  <si>
    <t>Note 27 : Payables</t>
  </si>
  <si>
    <t xml:space="preserve">Note 28 : Long Term Borrowing </t>
  </si>
  <si>
    <t xml:space="preserve">Note 28 a : State Bond &amp; Other Long Term Borrowing </t>
  </si>
  <si>
    <t>Note 28 b : Multilateral Loans</t>
  </si>
  <si>
    <t>Note 20: Prepayment</t>
  </si>
  <si>
    <t>Note 21 : Long Term Loan</t>
  </si>
  <si>
    <t>Multi lateral Loan (Note 28 b)</t>
  </si>
  <si>
    <t>CONTRACTUAL OBLIGATIONS</t>
  </si>
  <si>
    <t xml:space="preserve">PERSONNEL EMOLUMENTS </t>
  </si>
  <si>
    <t>Statement of Change in Assets/Equity</t>
  </si>
  <si>
    <t>Note 22 : Investments</t>
  </si>
  <si>
    <t>ACCUMULATED DEPRECIATION</t>
  </si>
  <si>
    <t>ACCUMULATED IMPAIRMENT</t>
  </si>
  <si>
    <t>NET BOOK VALUE</t>
  </si>
  <si>
    <t>Statement of Comparison of Budget and Actual</t>
  </si>
  <si>
    <t>Original</t>
  </si>
  <si>
    <t>Final</t>
  </si>
  <si>
    <t>CAPITAL RECEIPT</t>
  </si>
  <si>
    <t>TOTAL CAPITAL RECEIPT</t>
  </si>
  <si>
    <t>Value Added Tax (VAT)</t>
  </si>
  <si>
    <t>Add/(Less) non-cash items</t>
  </si>
  <si>
    <t>Depreciation and amortisation</t>
  </si>
  <si>
    <t xml:space="preserve">Total non-cash Items </t>
  </si>
  <si>
    <t>Add/(Less) movements in statement of financial position items</t>
  </si>
  <si>
    <t>Total movements in working capital items</t>
  </si>
  <si>
    <t>Add/(Less) items classified as investing activities</t>
  </si>
  <si>
    <t>Total items classified as investing activities</t>
  </si>
  <si>
    <t>Impairment of Investments</t>
  </si>
  <si>
    <t>Purchase of PPE</t>
  </si>
  <si>
    <t>Increase/(Decrease) in Short Term Loan (Proceeds from Borrowing)</t>
  </si>
  <si>
    <t>Increase/(Decrease) in Long Term Loan (Proceeds from Borrowing)</t>
  </si>
  <si>
    <t>(Increase)/decrease in Loan Repayment</t>
  </si>
  <si>
    <t xml:space="preserve">Net cash flow from All (Operating) Activities </t>
  </si>
  <si>
    <t>Reconciliation of Net Surplus/Deficit To Net Cash flow from Operating Activities</t>
  </si>
  <si>
    <t>a)</t>
  </si>
  <si>
    <t>Basis of Preparation</t>
  </si>
  <si>
    <t>Legal Basis and Accounting Framework</t>
  </si>
  <si>
    <t>b)</t>
  </si>
  <si>
    <t>Basis of measurement</t>
  </si>
  <si>
    <t>c)</t>
  </si>
  <si>
    <t>Presentation Currency</t>
  </si>
  <si>
    <t>d)</t>
  </si>
  <si>
    <t>e)</t>
  </si>
  <si>
    <t>Going Concern</t>
  </si>
  <si>
    <t>Accounting Principles</t>
  </si>
  <si>
    <t>Accounting Period</t>
  </si>
  <si>
    <t>f)</t>
  </si>
  <si>
    <t>g)</t>
  </si>
  <si>
    <t>General Information on the Reporting Entity</t>
  </si>
  <si>
    <t>Economic Code</t>
  </si>
  <si>
    <t>Net Surplus/(Deficit) as per Statement of Financial Performance</t>
  </si>
  <si>
    <t>Introduction</t>
  </si>
  <si>
    <t xml:space="preserve">In compliance with Section 101 of the Financial Regulation as well as Provision of the Finance (Control and Management) Act 1958, now CAP F.26 LFN 2004, I have the honour and privilege to present the report on the accounts of the Kogi State Governments of Nigeria for the financial year ended 31 December 2019, together with the notes thereon. The preparations have been made to comply with the provisions of International Public Sector Accounting Standards (IPSAS) Accrual Basis of Accounting. </t>
  </si>
  <si>
    <t xml:space="preserve">In accordance with the provisions of Finance (Control and Management) Act, 1958 and Section 101 of Financial Instruction (FI), the Accountant-General is responsible for the preparation of Financial Statements.  The Accountant-General is the Chief Accounting Officer for the receipts and payments of Government of Kogi State.  He is responsible for the general supervision of accounting activities in all Ministries and Departments within the State and for compilation of the Annual Financial Statements of Accounts and of such other Statements of Accounts as may be required by law.  </t>
  </si>
  <si>
    <t>In discharging this statutory responsibilities, he;</t>
  </si>
  <si>
    <t xml:space="preserve">a) </t>
  </si>
  <si>
    <t>Statement of Compliance</t>
  </si>
  <si>
    <t xml:space="preserve">In line with the recommendation of FAAC, for the adoption of IPSAS-Accrual Accounting for all Public Sector Entities (PSE) in Nigeria with effect from 01 January 2016, the Kogi State Governments transits from the IPSAS Cash-Basis of accounting to Accrual Basis of accounting as first time adopter in 2016, and subsequently maintains such. </t>
  </si>
  <si>
    <t xml:space="preserve">The Adoption of Accrual Basis of accounting helps in the assessment of financial performance as the financial statements reflect all expenses whether paid or not and all income whether received or not, together with the comprehensive information on the financial position (i.e. assets and liabilities) and the Changes in Net Equity of the State Government. To this end, a Standardized Chart of Account (COA) along-side a set of General Purpose Financial Statements (GPFS) was domesticated and adopted. </t>
  </si>
  <si>
    <t>The General Purpose Financial Statements (GPFS) are prepared under the Historical cost convention and in accordance with the International Public Sector Accounting Standards (IPSAS) Accrual Basis and other applicable Standards as defined by the Fiscal Responsibility Commission (FRC), the Financial Reporting Council of Nigeria (FRCN) and with the provisions of the Constitution of the Federal Republic of Nigeria 1999 as amended, the Finance Control and Management Act (1958) now CAP F.26 LFN 2004 and in agreement with the Standardized Reporting Format approved by the Federation Account Allocation Committee (FAAC) of the Federal Republic of Nigeria in 2013.</t>
  </si>
  <si>
    <t xml:space="preserve">In order to ensure effective and efficient utilization of the COA and the GPFS, Accounting Policies have been developed by the State Government as a set of Guidelines to direct the processes and procedures relating to financial reporting in the State Government financial statements. </t>
  </si>
  <si>
    <t>Thus, in line with the Format, the 2019 Consolidated Financial Statements comprise of the following;-</t>
  </si>
  <si>
    <t>The financial statements have been prepared on a Going Concern Basis.</t>
  </si>
  <si>
    <t>The objectives of the financial statements are to provide information about the financial position, performance and cash flows of Kogi State Government that is useful to a wide range of users. Being a public sector entity, the objectives were developed specifically to provide information useful for decision making, and also to demonstrate the level of Kogi State Government's accountability for the resources entrusted to it.</t>
  </si>
  <si>
    <t>The key considerations and accounting principles to be followed when preparing the financial statements are those laid out in Kogi State Government’s Financial Regulations and Public Finance Management Law (2011) and those described in IPSAS1. This includes: fair presentation, accrual basis, going concern, consistency of presentation, aggregation, offsetting and comparative information.</t>
  </si>
  <si>
    <t>Preparation of the financial statements in accordance with the above mentioned rules and principles requires management to make estimates that affect the reported amounts of certain items in the Statement of financial position and Statement of financial performance (economic outturn account), as well as the related disclosures.</t>
  </si>
  <si>
    <t>The Accounting year of the State Government Financial Statements (Fiscal year) is from 01 January to 31 December. Each accounting year is divided into 12 Calendar months (Periods) and is set up as such in the accounting system.</t>
  </si>
  <si>
    <t>Summary of Significant Accounting Policies</t>
  </si>
  <si>
    <t>Revenue includes only the gross inflow of economic benefits or service potential received or is receivable by the entity on its own account. Those amounts collected as an agent of the government or on behalf of third parties are not considered as revenue. Revenue is measured at the fair value of the consideration received or receivable.</t>
  </si>
  <si>
    <t>Statutory allocation is income from the revenue allocation system wherein funds are allocated to each federating unit from the Federation Account based on certain predetermined criteria. Statutory allocation is measured at fair value and recognized at point of receipt.</t>
  </si>
  <si>
    <t>These include grants and other capital receipts. Capital receipts are measured at fair value or when there is an enforceable claim to receive the asset if it is free from conditions. Capital receipts are recognized when it is probable that the economic benefits or service potential related to the asset will flow to Kogi State Government and can be measured reliably.</t>
  </si>
  <si>
    <t>These represent revenue from Lottery Board and recovered funds. Revenue from Lottery Board is received from lottery and bet operators in the State. This is recognized at the fair value of the consideration received or receivable.</t>
  </si>
  <si>
    <t>Revenue involving the provision of services is recognized by reference to the stage of completion of the transaction at the reporting date.</t>
  </si>
  <si>
    <t>Interest cost is calculated using the Effective Interest Rate Method. The effective yield discounts estimated future cash receipts through the expected life of the financial asset to that asset’s net carrying amount. The method applies this yield to the principal outstanding to determine interest income / cost for each period.</t>
  </si>
  <si>
    <t>Cash and cash equivalent</t>
  </si>
  <si>
    <t>Cash and cash equivalents as shown in the statement of financial position comprises cash-in-hand or bank, deposit held at call with financial institutions and other short-term, highly liquid investments with original maturities of three months or less that are readily convertible to known amounts of cash and which are subject to an insignificant risk of changes in value.</t>
  </si>
  <si>
    <t>Inventory</t>
  </si>
  <si>
    <t>Inventories are stated at the lower of cost, current replacement cost and net realizable value. Net realizable value is the estimated selling price in the ordinary course of business, less any applicable completion and selling expenses. When inventories are held for distribution at no charge or for a nominal charge, they are measured at the lower of cost and current replacement cost. Current replacement cost is the cost that the Kogi State Government would incur to acquire the asset on the reporting date.</t>
  </si>
  <si>
    <t>The cost of finished goods and work in progress is determined using the first-in, first-out (FIFO) method and comprises raw materials, direct labour, other direct costs and related production overheads (based on normal operating capacity), incurred in bringing inventory to its present location and condition but, excludes borrowing.</t>
  </si>
  <si>
    <t>Financial Instrument</t>
  </si>
  <si>
    <t>A financial instrument is any contract that gives rise to both a financial asset of one entity and a financial liability or equity instrument of another entity.</t>
  </si>
  <si>
    <t xml:space="preserve">Kogi State Government classifies its financial assets in the following categories: at fair value through surplus or deficit, held to maturity, loans and receivables, and available for sale. The classification depends on the purpose for which the financial assets were acquired. </t>
  </si>
  <si>
    <t>Kogi State Government classifies its financial liabilities at fair value through surplus or deficit and at amortized cost. Classification of financial liabilities is based on the nature or characteristic of the instrument. The Office of the Accountant-General determines the classification of its financial assets and liabilities at initial recognition.</t>
  </si>
  <si>
    <t>For the fourth Transitional Financial Statements for the year ended 31 December 2019, Kogi State Government has recognized financial liabilities measured at amortized cost. These include local and foreign debts and investments.</t>
  </si>
  <si>
    <t>Financial assets or liabilities at fair value through surplus or deficit are financial assets or liabilities held for trading. A financial asset or liability is classified in this category if: acquired principally for the purpose of selling or repurchasing in the short term; or on initial recognition, it is part of a portfolio of identified financial instruments that are managed together and for which there is evidence of a recent pattern of short-term profit taking. Assets in this category are classified as current assets if expected to be realized within twelve months; otherwise, they are classified as non-current assets.</t>
  </si>
  <si>
    <t>Financial Liabilities at amortized cost include Payables, Other Liabilities and Debts</t>
  </si>
  <si>
    <t>Financial instruments in this category are measured at fair value on both initial recognition and subsequently. Transaction costs are expensed in the statement of financial performance. Surplus and deficit arising from changes in fair value are presented in the statement of financial performance within “other surplus and deficit (net)” in the period in which they arise. Non-derivative financial assets and liabilities at fair value through surplus or deficit are classified as current except for the portion expected to be realized or paid beyond twelve months of the reporting date, which are classified as long-term.</t>
  </si>
  <si>
    <t>Loans and receivables are initially recognized at fair value less transaction costs. Subsequently, loans and receivables are measured at amortized cost using the effective interest method less a provision for impairment.</t>
  </si>
  <si>
    <t>Available-for-sale investments are recognized initially at fair value plus transaction costs and are subsequently carried at fair value. A gain or loss on an available-for-sale financial asset shall be recognized directly in net assets through the Statement of changes in net assets, except for impairment losses and foreign exchange gains and losses, until the financial asset is derecognized, at which time the cumulative gain or loss previously recognized in net assets shall be recognized in surplus or deficit. On the other hand, interest calculated using the effective interest method is recognized in surplus or deficit. Available-for-sale investments are classified as non-current asset, unless an investment matures within twelve months, or the Government expects to dispose of it within twelve months.</t>
  </si>
  <si>
    <t>Financial liabilities measured at amortized cost are recognized initially at fair value, net of any transaction costs incurred, and subsequently at amortized cost using the effective interest method. These are classified as current liabilities if payment is due within twelve months. Otherwise, they are presented as non-current liabilities.</t>
  </si>
  <si>
    <t>Financial instruments are recognized when Kogi State Government becomes a party to the contractual provisions of the instrument. Planned future transactions, no matter how likely their occurrence may be, are not assets and liabilities because the entity has not become a party to a contract. Financial assets are derecognized when the rights to receive cash flows from the assets have expired or have been transferred and Kogi State Government has transferred substantially all risks and rewards of ownership. Financial liabilities are derecognized when the obligation under the liability is discharged, cancelled or expired.</t>
  </si>
  <si>
    <t>Financial assets and liabilities are offset and the net amount reported in the statement of financial position when there is a legally enforceable right to offset the recognized amounts and there is an intention to settle on a net basis or realize the asset and settle the liability simultaneously. The legally enforceable right must not be contingent on future events and must be enforceable in the normal course of business.</t>
  </si>
  <si>
    <t>Kogi State Government assesses at the end of each reporting period whether there is objective evidence that a financial asset or group of financial assets are impaired. A financial asset or a group of financial assets is impaired and impairment losses are incurred only if there is objective evidence of impairment as a result of one or more events that occurred after the initial recognition of the asset (a ‘loss event’) and that loss event (or events) has an impact on the estimated future cash flows of the financial asset or group of financial assets that can be reliably estimated.</t>
  </si>
  <si>
    <t>Evidence of impairment may include indications that the debtors or a group of debtors is experiencing significant financial difficulty, default or delinquency in interest or principal payments, the probability that they will enter bankruptcy or other financial reorganization, and where observable data indicate that there is a measurable decrease in the estimated future cash flows, such as changes in arrears or economic conditions that correlate with defaults.</t>
  </si>
  <si>
    <t xml:space="preserve">For loans and receivables category, the amount of the loss is measured as the difference between the asset’s carrying amount and the present value of estimated future cash flows (excluding future credit losses that have not been incurred) discounted at the financial asset’s original effective interest rate. </t>
  </si>
  <si>
    <t xml:space="preserve">The carrying amount of the asset is reduced and the amount of the loss is recognized in the statement of financial performance. If a loan or held-to-maturity investment has a variable interest rate, the discount rate for measuring any impairment loss is the current effective interest rate determined under the contract. </t>
  </si>
  <si>
    <t>As a practical expedient, Kogi State Government may measure impairment on the basis of an instrument’s fair value using an observable market price. If, in a subsequent period, the amount of the impairment loss decreases and the decrease can be related objectively to an event occurring after the impairment was recognized (such as an improvement in the debtor’s credit rating), the reversal of the previously recognized impairment loss is recognized in the statement of financial performance.</t>
  </si>
  <si>
    <t>These are financial instruments denominated in a currency other than the functional currency that results in the contractual right to collect, or contractual obligation to deliver cash in foreign currencies such as external loans where the amounts payable or receivable are denominated in a foreign currency.</t>
  </si>
  <si>
    <t>Financial instruments denominated in a foreign currency are initially recognized in the functional currency, by applying to the foreign currency amount, the Spot Exchange Rate between the functional currency and the foreign currency at the date of the transaction. At each subsequent reporting date, these financial instruments are translated using the closing rate.</t>
  </si>
  <si>
    <t>Property, Plant &amp; Equipment (PPE)</t>
  </si>
  <si>
    <t xml:space="preserve">Kogi State Government performed an Asset Verification Exercise in order to determine the deemed cost of some PPE items as at the date of adoption of IPSAS. Recognition of PPE items will be on a class by class basis. </t>
  </si>
  <si>
    <t>Repairs and maintenance costs are charged to the statement of financial performance during the financial period in which they are incurred.</t>
  </si>
  <si>
    <t>Finance costs attributable to amounts borrowed by Kogi State Government to fund the acquisition of property, plant and equipment are expensed immediately as they are incurred.</t>
  </si>
  <si>
    <t>Assets under construction are not depreciated as these assets are not yet available for use. Depreciation on other assets is calculated using the straight-line method to allocate their cost to their residual values over their estimated useful lives.</t>
  </si>
  <si>
    <t>Gains or losses on disposals are determined by comparing proceeds less selling expenses with the carrying amount of the disposed asset and are included in the Statement of financial performance.</t>
  </si>
  <si>
    <t>Public Debt Charge</t>
  </si>
  <si>
    <t>Impairment of Non-financial Asset</t>
  </si>
  <si>
    <t>An impairment loss shall be recognised immediately in surplus or deficit. After the recognition of an impairment loss, the depreciation (amortisation) charge for the asset shall be adjusted in future periods to allocate the asset’s revised carrying amount, less its residual value (if any), on a systematic basis over its remaining useful life</t>
  </si>
  <si>
    <t>Cash-generating Units</t>
  </si>
  <si>
    <t>A cash-generating unit is the smallest identifiable group of assets held with the primary objective of generating a commercial return that generates cash inflows from continuing use that are largely independent of the cash inflows from other assets or groups of assets. Identification of an asset’s cash-generating unit involves judgment. If recoverable amount cannot be determined for an individual asset, Kogi State Government will determine the recoverable amount of the cash-generating unit to which the asset belongs (the asset’s cash-generating unit).</t>
  </si>
  <si>
    <t>Foreign Currency Transactions</t>
  </si>
  <si>
    <t>Monetary assets and liabilities denominated in foreign currencies are translated into Nigerian Naira on the basis of the exchange rates applicable at the reporting period. Foreign exchange gains and losses that relate to debts are presented within the finance cost in the statement of financial performance. All other foreign exchange gains and losses are presented in the statement of financial performance on a net basis within other income or other expenses. Non-monetary items that are measured at fair value in foreign currency are translated using the exchange rates at the date when the fair value was determined. Translation differences on assets and liabilities carried at fair value are reported as part of the fair value gain or loss.</t>
  </si>
  <si>
    <t>Significant Accounting Judgement, Estimates &amp; Assumptions</t>
  </si>
  <si>
    <t>A contingent asset is a possible asset that arises from past events and of which the existence will be confirmed only by the occurrence or non-occurrence of one or more uncertain future events not wholly within the control of Kogi State Government. A contingent asset is disclosed when an inflow of economic benefits or service potential is probable.</t>
  </si>
  <si>
    <t>A contingent liability is a possible obligation that arises from past events and of which the existence will be confirmed only by the occurrence or non-occurrence of one or more uncertain future events not wholly within the control of the Kogi State Government, or a present obligation that arises from past events but is not recognised because:</t>
  </si>
  <si>
    <t>The preparation of Kogi State Government financial statements in conformity with IPSAS requires management to make judgements, estimates and assumptions that affect the reported amount of revenues, expenses, assets and liabilities, and the disclosure of contingent liabilities, at the end of the reporting period. However, uncertainty about these assumptions and estimates could result in outcomes that require a material adjustment to the carrying amount of the asset or liability affected in future periods.</t>
  </si>
  <si>
    <t xml:space="preserve">The preparation of financial statements in conformity with IPSAS requires the use of certain critical accounting estimates. It also requires management to exercise its judgement in the process of applying Kogi State Government’s accounting policies. The areas involving a higher degree of judgement or complexity, or areas where assumptions and estimates are significant to the financial statements are disclosed herein. </t>
  </si>
  <si>
    <t>Estimates and judgements are continually evaluated and are based on historical experience and other factors, including expectations of future events that are believed to be reasonable under the circumstances. Kogi State Government makes estimates and assumptions concerning the future. The resulting accounting estimates will, by definition, seldom equal the related actual results.</t>
  </si>
  <si>
    <t>Where the fair value of financial assets and financial liabilities recorded in the statement of financial position cannot be derived from active markets, their fair value is determined using valuation techniques including the discounted cash flow model. The inputs to these models are taken from observable markets where possible, but where this is not feasible, judgment is required in establishing fair values. Judgment includes the consideration of inputs such as liquidity risk, credit risk, financial risk and volatility. Changes in assumptions about these factors could affect the reported fair value of financial instruments.</t>
  </si>
  <si>
    <t>A recoverable is recognized when revenue is earned but cash or its equivalent is yet to be received. In accordance with revenue recognition criteria, Kogi State Government has measured its recoverable arising from tax receipts by using statistical model based on the history of collecting the particular tax in prior periods.</t>
  </si>
  <si>
    <t>The estimation of the useful lives of PPE is based on the state's accounting policy. Any material adjustment to the estimated useful lives of items of property, plant and equipment will have an impact on their carrying value.</t>
  </si>
  <si>
    <t xml:space="preserve">Leases of property, plant and equipment where Kogi State Government, as lessee, has substantially all the risks and rewards of ownership are classified as finance leases. Finance leases are capitalized at the inception of the lease at the present value of the minimum lease payments. </t>
  </si>
  <si>
    <t xml:space="preserve">Each lease payment is allocated between the liability and finance charges so as to achieve a constant rate on the balance outstanding. The corresponding rental obligations, net of finance charges, are included in long term liabilities if the tenure is more than one year. The finance cost is charged to the profit or loss over the lease period so as to produce a constant periodic rate of interest on the remaining balance of the liability for each period. </t>
  </si>
  <si>
    <t>Property, plant and equipment acquired under finance leases are depreciated on a straight-line basis over the asset's useful life or over the shorter of the asset's useful life and the lease term.</t>
  </si>
  <si>
    <t>Revenue from Non-exchange Transactions</t>
  </si>
  <si>
    <t>(i)</t>
  </si>
  <si>
    <t>Taxes Receipts</t>
  </si>
  <si>
    <t>(ii)</t>
  </si>
  <si>
    <t>Levies, Fees and Fines</t>
  </si>
  <si>
    <t>(iii)</t>
  </si>
  <si>
    <t>(iv)</t>
  </si>
  <si>
    <t>Capital Receipts</t>
  </si>
  <si>
    <t>(v)</t>
  </si>
  <si>
    <t>Revenue From Exchange Transactions</t>
  </si>
  <si>
    <t>Revenue From Other Services</t>
  </si>
  <si>
    <t>Classification</t>
  </si>
  <si>
    <t>Financial Assets and Liabilities at Fair Value through Surplus or Deficit</t>
  </si>
  <si>
    <t>Loans and Receivables</t>
  </si>
  <si>
    <t>Available-for-sale Investments</t>
  </si>
  <si>
    <t>Financial Liabilities at Amortized Cost</t>
  </si>
  <si>
    <t>Categories &amp; Measurement</t>
  </si>
  <si>
    <t>Financial Asset or Financial Liability at Fair Value through Surplus or Deficit</t>
  </si>
  <si>
    <t>Loan &amp; Receivables</t>
  </si>
  <si>
    <t>Available for Sale Investments</t>
  </si>
  <si>
    <t>Recognition &amp; De-recognition</t>
  </si>
  <si>
    <t>Reclassification</t>
  </si>
  <si>
    <t>Offsetting Financial Instruments</t>
  </si>
  <si>
    <t>Impairment of financial assets</t>
  </si>
  <si>
    <t>Financial Instruments denominated in foreign currencies</t>
  </si>
  <si>
    <t>Depreciation Rates</t>
  </si>
  <si>
    <t>Contingent Assets</t>
  </si>
  <si>
    <t>Contingent Liabilities</t>
  </si>
  <si>
    <t xml:space="preserve">It is not probable that an outflow of resources embodying economic benefits or service potential will be required to settle the obligation or, </t>
  </si>
  <si>
    <t>The amount of the obligation cannot be measured with sufficient reliability.</t>
  </si>
  <si>
    <t>Estimation and Assumptions</t>
  </si>
  <si>
    <t>Fair value estimation</t>
  </si>
  <si>
    <t>Recoverable from Non-exchange Transactions</t>
  </si>
  <si>
    <t>Depreciation and Carrying Amount of Property, Plant and Equipment</t>
  </si>
  <si>
    <t>Leases</t>
  </si>
  <si>
    <t>Summary of Significant Policies</t>
  </si>
  <si>
    <t>Ensures that all Ministries, Departments and Agencies keep proper books   and records which disclose with reasonable assurance and accuracy of the    financial position of the State.</t>
  </si>
  <si>
    <t xml:space="preserve">Takes such steps as are reasonably open to him to safeguard the assets of    the State and to prevent and detect fraud and irregularities </t>
  </si>
  <si>
    <t xml:space="preserve">Establishes and maintain an adequate system of internal control      designed to provide reasonable assurance that the transactions recorded  reflect the deployment of all financial resources by Government </t>
  </si>
  <si>
    <t xml:space="preserve">Ensures that in preparing the financial statements, he uses appropriate accounting policies consistently and supported by reasonable and prudent judgments and estimates and that all applicable accounting standards have been followed.  </t>
  </si>
  <si>
    <t>Consolidated Statement of Financial Performance,</t>
  </si>
  <si>
    <t>Consolidated Statement of Cash-Flow Statement,</t>
  </si>
  <si>
    <t>(vi)</t>
  </si>
  <si>
    <t>Consolidated Statement of Financial Position,</t>
  </si>
  <si>
    <t>Consolidated Statement of Changes in Equity,</t>
  </si>
  <si>
    <t>Consolidated Statement of Comparison of Budget and Actual,</t>
  </si>
  <si>
    <t xml:space="preserve">Notes to the Financial Statements </t>
  </si>
  <si>
    <t>Accounting Policies and other explanatory statements or notes.</t>
  </si>
  <si>
    <t>(vii)</t>
  </si>
  <si>
    <t>(viii)</t>
  </si>
  <si>
    <t>(ix)</t>
  </si>
  <si>
    <t>(x)</t>
  </si>
  <si>
    <t>(xi)</t>
  </si>
  <si>
    <t>(xii)</t>
  </si>
  <si>
    <t>(xiii)</t>
  </si>
  <si>
    <t>Land = N/A</t>
  </si>
  <si>
    <t>Building = 2%</t>
  </si>
  <si>
    <t>Fittings = 20%</t>
  </si>
  <si>
    <t>Furnitures = 20%</t>
  </si>
  <si>
    <t>Heritage Assets = N/A</t>
  </si>
  <si>
    <t>Laboratory Equipments =  20%</t>
  </si>
  <si>
    <t>Information Technology (IT) Equipments = 25%</t>
  </si>
  <si>
    <t>Motor Cycles = 20%</t>
  </si>
  <si>
    <t>Motor Vehicles = 20%</t>
  </si>
  <si>
    <t>Office Equipments = 25%</t>
  </si>
  <si>
    <t>Plant &amp; Machinery = 10%</t>
  </si>
  <si>
    <t>Road &amp; Infrastructure = 1.3%</t>
  </si>
  <si>
    <t>Biological Assets = 10%</t>
  </si>
  <si>
    <t>Note 12 a : Non Tax Revenue (By Economic Code)</t>
  </si>
  <si>
    <t>TOTAL EXPENDITURE</t>
  </si>
  <si>
    <t>RECURRENT EXPENDITURES</t>
  </si>
  <si>
    <t>CAPITAL EXPENDITURE</t>
  </si>
  <si>
    <t>TOTAL CAPITAL EXPENDITURE</t>
  </si>
  <si>
    <t>TOTAL RECURRENT EXPENDITURES</t>
  </si>
  <si>
    <t>RECURRENT REVENUE</t>
  </si>
  <si>
    <t>TOTAL RECURRENT REVENUE</t>
  </si>
  <si>
    <t>NEW ADJUSTMENT ON PPE FOR 2019</t>
  </si>
  <si>
    <t>MINISTRY</t>
  </si>
  <si>
    <t>PLANTS AND MACHINERY</t>
  </si>
  <si>
    <t>INFRASTRUCTURE</t>
  </si>
  <si>
    <t>LAND AND BUILDING</t>
  </si>
  <si>
    <t>WORKS</t>
  </si>
  <si>
    <t>ENVIRONMENT</t>
  </si>
  <si>
    <t>KOGROMA</t>
  </si>
  <si>
    <t>WATER RESOURCES</t>
  </si>
  <si>
    <t>HEALTH</t>
  </si>
  <si>
    <t>AGRIC</t>
  </si>
  <si>
    <t>DEPRECIATION AMOUNT</t>
  </si>
  <si>
    <t xml:space="preserve">Note 12  : Non Tax Revenue </t>
  </si>
  <si>
    <t>Capital Market Bonds &amp; Other Long Term Borrowing (Note 28 a)</t>
  </si>
  <si>
    <t>Ankpa Local Government Area of Kogi State has applied the following accounting policies in preparation of the financial statements for the year ended 31 December 2019. These policies have been consistently applied to all the years presented, unless otherwise stated.</t>
  </si>
  <si>
    <t>These are transactions in which Ankpa Local Government Area of Kogi State receives value from, without directly giving appropriately equal value in exchange. This includes mainly direct and indirect taxes. In addition to taxes, Kogi State Government also receives payments from other parties, such as transfers, grants, fines and donations.</t>
  </si>
  <si>
    <t>Taxes are economic benefits or service potential compulsorily paid or payable to Ankpa Local Government Area of Kogi State, in accordance with laws and/or regulations, established to provide revenue to the Government. Taxes do not include fines or other penalties imposed for breach of the law.Ankpa Local Government Area of Kogi State Government recognizes revenue from taxes by reference to the earning of assessable income by the taxpayers. Taxes are measured at the fair value of the consideration received or receivable to Ankpa Local Government Area of Kogi State Inland Revenue Service. The tax rates and tax laws used to compute the amount are those that are enacted or substantively enacted, at the reporting date.</t>
  </si>
  <si>
    <t>Ankpa Local Government Area of Kogi State taxes include: Pay-As-You-Earn, Tax on Contract, Withholding Tax, Entertainment Tax, Capital Gain Tax, Stamp Duties, Development Levy, Property Tax, Business Premises and other tax receipts.</t>
  </si>
  <si>
    <t>These are inflows of future economic benefits or service potentials from non-exchange transactions other than taxes. They are economic benefits or service potential received or receivable by Kogi State Government, as determined by Ankpa Local Government Area of Kogi State laws or by a court and other law enforcement bodies, as a consequence of the breach of laws or regulations and are recognized at the point when the levy is being imposed.</t>
  </si>
  <si>
    <t xml:space="preserve">These are transactions in which Ankpa Local Area of Kogi State receives consideration from, and directly gives approximately equal value in revenue from the sale of goods and services is recognized when the significant risk and rewards of ownership of the goods are transferred to the buyer. This is when the goods have been delivered and when the revenue can be measured reliably and it is probable that the economic benefits or service potential associated with the transaction will flow to Ankpa Local Government Area of Kogi State. </t>
  </si>
  <si>
    <t>Revenue arising from the use by others of Ankpa Local Government Area of Kogi State assets yielding rental income, interest, royalties and dividends or similar distributions, are recognized as they are earned in accordance with the substance of the relevant agreement. Revenue is recognized when the amount can be measured reliably, and it is probable that the economic benefits or service potential associated with the transaction will flow to Ankpa Local Government Area of Kogi State. Where the contract outcome cannot be measured reliably, revenue is recognized only to the extent that the expenses incurred are recoverable.</t>
  </si>
  <si>
    <t>Revenue from other services include proceeds from Private Sector Developer’s Programme, toll revenue, proceeds from hospital units and other miscellaneous revenue from exchange transactions. Ankpa Local Government Area of Kogi State recognizes revenue from rendering of services as it is earned, that is, as the services are provided. It is measured at the fair value of the consideration received or receivable.</t>
  </si>
  <si>
    <t>Investment income consists of dividend income. Dividend income or similar distributions are recognized when Ankpa Local Government Area of Kogi State right to receive payment is established.</t>
  </si>
  <si>
    <t>Loans and receivables are non-derivative financial assets with fixed or determinable payments that are not quoted in an active market. They are included in current assets, except for maturities greater than twelve months after the end of the reporting period. These are classified as non-current assets. Ankpa Local Government Area of Kogi State loans and receivables comprise ‘receivables from exchange transactions', 'recoverable from non-exchange transactions', 'other receivables’ and ‘cash and cash equivalents’ and are presented in the statement of financial position.</t>
  </si>
  <si>
    <t>Available-for-sale financial assets are non-derivatives that are either designated in this category or not classified in any of the other categories. They are included in non-current assets unless the investment matures or Ankpa Local Government Area of Kogi State intends to dispose of it within 12 months of the end of the reporting period.Ankpa Local Government Area of Kogi State has recognized some of its quoted and unquoted investments as well as managed funds as available-for-sale Investment.</t>
  </si>
  <si>
    <t>Ankpa Local Government Area of Kogi State may choose to reclassify a non-derivative trading financial asset out of the held for trading category if the financial asset is no longer held for the purpose of selling it in the near term. Financial assets other than loans and receivables are permitted to be reclassified out of the held for trading category only in rare circumstances arising from a single event that is unusual and highly unlikely to recur in the near term. Reclassifications are made at fair value as of the reclassification date. Fair value becomes the new cost or amortized cost as applicable, and no reversals of fair value gains or losses recorded before reclassification date are subsequently made.</t>
  </si>
  <si>
    <t xml:space="preserve">Property, Plant and Equipment are stated at historical cost less accumulated depreciation and impairment losses. Historical cost includes expenditure that is directly attributable to the acquisition or construction of the asset. Subsequent costs are included in the asset’s carrying amount or recognized as a separate asset, as appropriate, only when it is probable that future economic benefits or the service potentials, associated with the item will flow to Ankpa Local Government Area of Kogi State and its cost can be measured reliably. </t>
  </si>
  <si>
    <t>The following standard rates shall be applied to all Ankpa Local Government Area of Kogi State assets:</t>
  </si>
  <si>
    <t>Public debt charges are interest and other expenses incurred by Ankpa Local Government Area of Kogi State in connection with the borrowing of funds for qualifying assets. Kogi State Government has adopted the benchmark treatment, under which public debt charges are recognized as an expense in the period in which they are incurred, regardless of how the debts are applied.</t>
  </si>
  <si>
    <t xml:space="preserve">Impairment is defined as a loss in the future economic benefits or service potential of an asset, over and above the systematic recognition of the loss of the asset’s future economic benefits or service potential through depreciation.Ankpa Local Government Area of Kogi State assesses whether there is any indication that an asset may be impaired at each reporting date. If any such indication exists, Kogi State Government will estimate the recoverable amount of the asset. For intangible assets, irrespective of whether there is any indication of impairment, Kogi State Government will test its intangible asset with an indefinite useful life or an intangible asset not yet available for use for impairment annually by comparing its carrying amount with its recoverable amount. If there is an indication that an asset may be impaired, this may indicate that the remaining useful life, the depreciation (amortization) method, or the residual value for the asset needs to be reviewed and adjusted in accordance with the standard applicable to the asset. If the reasons for impairments recognized in previous years no longer apply, the impairment losses are reversed accordingly.                                                                                                                                                                                                                                                                                                                                                Recoverable amount is the higher of an asset’s fair value less costs to sell and its value in use. Impairment loss is recognized when the recoverable amount of an asset is less than its carrying amount. The carrying amount of the asset shall be reduced to its recoverable amount. </t>
  </si>
  <si>
    <t>Items included in the financial statements of each of Ankpa Local Government Area of Kogi State entities are measured using the currency of the primary economic environment in which the entity operates (‘the functional currency’). The financial statements are presented in Nigerian Naira (NGN), which is Ankpa Local Government Area of Kogi State functional and presentation currency. Foreign currency transactions throughout the year are converted into Nigerian Naira at the ruling Central Bank of Nigeria (CBN) rate of exchange at the dates of the transactions. Foreign currency balances as at the year-end are valued at the exchange rates prevailing at that date.</t>
  </si>
  <si>
    <t>EARNING FROM COMMERCIAL ACTIVITIES</t>
  </si>
  <si>
    <t>RENT ON GOVERNMENT BUILDING</t>
  </si>
  <si>
    <t>RENT ON GOVERNMENT PROPERTIES</t>
  </si>
  <si>
    <t>INVENTORIES</t>
  </si>
  <si>
    <t>ADVANCES</t>
  </si>
  <si>
    <t>Note 20 b: Other Current Assets</t>
  </si>
  <si>
    <t>Book Value as at 31 December 2019</t>
  </si>
  <si>
    <t>Market Price Per Unit as at 31 December 2019</t>
  </si>
  <si>
    <t>Market Value as at 31 December 2019</t>
  </si>
  <si>
    <t>Balance b/f</t>
  </si>
  <si>
    <t xml:space="preserve">Payee  </t>
  </si>
  <si>
    <t>NULGE</t>
  </si>
  <si>
    <t>M &amp; HWUN</t>
  </si>
  <si>
    <t>SALES OF ID CARDS(STATE ORIGIN)</t>
  </si>
  <si>
    <t>SALES OF STORES/SCRAP/UNSERVICEABLE ITEMS</t>
  </si>
  <si>
    <t>SALES OF IMPROVED SEED/CHEMICAL</t>
  </si>
  <si>
    <t>EARNING FROM HIRING OF PLANTS/EQUIPMENTS</t>
  </si>
  <si>
    <t>RENT AND PREMIUM ON THE ALLOCATION OF LAND</t>
  </si>
  <si>
    <t>Payment</t>
  </si>
  <si>
    <t>Total Salary</t>
  </si>
  <si>
    <t>Pension for the year</t>
  </si>
  <si>
    <t>Stardust Construction</t>
  </si>
  <si>
    <t>Note 25c : Short Term Loans &amp; Debts (Other Payables)</t>
  </si>
  <si>
    <t>Clearing of Right of ways</t>
  </si>
  <si>
    <t>Loan in respect of IGR generation (NEXIA )</t>
  </si>
  <si>
    <t>Note 25b : Short Term Loans &amp; Debts (Salary Payables)</t>
  </si>
  <si>
    <t>Local Government Treasurer (LGT)</t>
  </si>
  <si>
    <t>Year Ended 31 December 2020</t>
  </si>
  <si>
    <t>Cash &amp; Cash Equivalent as at 01 January 2020</t>
  </si>
  <si>
    <t>Cash &amp; Cash Equivalent as at 31 December 2020</t>
  </si>
  <si>
    <t>Note 1 : Government Share of FAAC (Statutory Revenue)</t>
  </si>
  <si>
    <t>Note 2: Government Share of Value Added Tax (VAT)</t>
  </si>
  <si>
    <t>STATEMENTS OF FINANCIAL PERFORMANCE FOR THE YEAR ENDED 31 DECEMBER 2020</t>
  </si>
  <si>
    <t>Note 3  : Tax Revenue</t>
  </si>
  <si>
    <t>Balance c/forward 31 December 2020</t>
  </si>
  <si>
    <t>Balance b/f  01 January 2020</t>
  </si>
  <si>
    <t>Total Principal Payment for 2020</t>
  </si>
  <si>
    <t>Closing Balance as at 31 December 2020 (US Dollars)</t>
  </si>
  <si>
    <t>Closing Balance as at 31 December 2020 (Naira)</t>
  </si>
  <si>
    <t>]\</t>
  </si>
  <si>
    <t>Year Ended 31st 
December 2020</t>
  </si>
  <si>
    <t>Year Ended 31st 
December 2019</t>
  </si>
  <si>
    <t>Minority 
Interest</t>
  </si>
  <si>
    <t>Accumulated 
Surpluses/
(Deficits)</t>
  </si>
  <si>
    <t>Capital
 Grant</t>
  </si>
  <si>
    <t>Note 1 a : Government Share of FAAC (Statutory Revenue)</t>
  </si>
  <si>
    <t>Balance
 Payable</t>
  </si>
  <si>
    <r>
      <t xml:space="preserve">These Financial Statements have been prepared in accordance with the provisions of the Finance (Control and Management) Act 1958 now CAP F26 LFN 2004 as well as the National Treasury Circular TRY/A5 &amp; </t>
    </r>
    <r>
      <rPr>
        <b/>
        <sz val="11"/>
        <color theme="1"/>
        <rFont val="Berlin Sans FB"/>
        <family val="2"/>
      </rPr>
      <t>B5/2016.OAGF/CAD/26/V.III/7</t>
    </r>
    <r>
      <rPr>
        <sz val="11"/>
        <color theme="1"/>
        <rFont val="Berlin Sans FB"/>
        <family val="2"/>
      </rPr>
      <t xml:space="preserve">. The Statements comply with the provisions of International Public Sector Accounting Standards (IPSAS) Accrual Basis, issued by the International Public Sector Accounting Standard Board (IPSASB) for the three tiers of government in Nigeria. </t>
    </r>
  </si>
  <si>
    <r>
      <t>All amounts have been presented in the currency of the Nigeria Naira (₦) which is the functional currency of Kogi State Government</t>
    </r>
    <r>
      <rPr>
        <b/>
        <sz val="11"/>
        <color theme="1"/>
        <rFont val="Berlin Sans FB"/>
        <family val="2"/>
      </rPr>
      <t>.</t>
    </r>
  </si>
  <si>
    <t>Difference
 Between
 Budget
 &amp; Actual</t>
  </si>
  <si>
    <t>Administrative 
Code</t>
  </si>
  <si>
    <t>Balance 
Payable</t>
  </si>
  <si>
    <t>Economic
 Code</t>
  </si>
  <si>
    <t>ADVOCACY, MONITORING &amp; SENSITIZATION
 IN THE LGAS</t>
  </si>
  <si>
    <t>Economic 
Code</t>
  </si>
  <si>
    <t>NOTE 6: Overhead Costs</t>
  </si>
  <si>
    <t>Note 2a : Government Share of Value Added Tax (VAT)</t>
  </si>
  <si>
    <t>Note 11: Inventory</t>
  </si>
  <si>
    <t>50 booklet of receipt @ N1,000</t>
  </si>
  <si>
    <t>2 booklet of SRV @ N5000</t>
  </si>
  <si>
    <t>5 booklet of cashbook @ N4000</t>
  </si>
  <si>
    <t>5 booklet of deposit cash ledger @ N2000</t>
  </si>
  <si>
    <t>5 monthly abstract revenue  @ N2000</t>
  </si>
  <si>
    <t>5 booklet of DVA @ N2000</t>
  </si>
  <si>
    <t>2 VSL @N50000</t>
  </si>
  <si>
    <t>20 personal @ N2000</t>
  </si>
  <si>
    <t>250 storage box for receipt @ 1000</t>
  </si>
  <si>
    <t xml:space="preserve">Note 13: Short Term Loans &amp; Debts </t>
  </si>
  <si>
    <t>Salary Payables (13a)</t>
  </si>
  <si>
    <t>Other Payables (13b)</t>
  </si>
  <si>
    <t>Note 13b: Other Payables</t>
  </si>
  <si>
    <t>Electrical Bills</t>
  </si>
  <si>
    <t>Year Ended 31st 
December 2021</t>
  </si>
  <si>
    <t>Financial Statements for the Year Ended 31 December, 2021</t>
  </si>
  <si>
    <t>Non Tax Revenue</t>
  </si>
  <si>
    <t>Note 4: Non-Tax Revenue</t>
  </si>
  <si>
    <t>POLITICAL OFFICE HOLDERS</t>
  </si>
  <si>
    <t>Note 8: Schedule of Property, Plant &amp; Equipment (PPE)</t>
  </si>
  <si>
    <t>Opening Balance as at 01 January 2021</t>
  </si>
  <si>
    <t>Closing Balance as at 31 December 2021</t>
  </si>
  <si>
    <t>Supplem
entary</t>
  </si>
  <si>
    <t>Opening Balance as at 01 January, 2021</t>
  </si>
  <si>
    <t>Closing Balance 31 December, 2020</t>
  </si>
  <si>
    <t xml:space="preserve"> Total </t>
  </si>
  <si>
    <t>Olamaboro Local Government of Kogi State</t>
  </si>
  <si>
    <t>Good Value</t>
  </si>
  <si>
    <t>Loan Refund</t>
  </si>
  <si>
    <t>FGN Intervention Fund</t>
  </si>
  <si>
    <t>Account Receivable</t>
  </si>
  <si>
    <t>Excess Bank Charges</t>
  </si>
  <si>
    <t>Solid Mineral</t>
  </si>
  <si>
    <t>Forex Equalization</t>
  </si>
  <si>
    <t>FGN Refund</t>
  </si>
  <si>
    <t>Bailout Refund</t>
  </si>
  <si>
    <t>Federal Govt Intervention fund</t>
  </si>
  <si>
    <t>Non Oil Revenue</t>
  </si>
  <si>
    <t>Excess on Crude Oil</t>
  </si>
  <si>
    <t>Impairment</t>
  </si>
  <si>
    <t>Bail out fund</t>
  </si>
  <si>
    <t>Code</t>
  </si>
  <si>
    <t>IGR- COMMUNITY DEVELOPMENT TAX</t>
  </si>
  <si>
    <t>IGR - TENEMENT RATE</t>
  </si>
  <si>
    <t>IGR- REGISTATION OF VOLUNTARY ORGANIZATIONS</t>
  </si>
  <si>
    <t>IGR- BAKE HOUSE LICENSE</t>
  </si>
  <si>
    <t>IGR- CATTLE DEALER LICENSES</t>
  </si>
  <si>
    <t>IGR- HAWKER'S PERMITS</t>
  </si>
  <si>
    <t>IGR- PRODUCE BUYING LICENSES</t>
  </si>
  <si>
    <t>IGR- ANIMAL HEALTH CERTIFICATE LICENSES</t>
  </si>
  <si>
    <t>IGR- ABBATTOIR/SLAUGHTER LICENSES</t>
  </si>
  <si>
    <t>IGR- BOREHOLE DRILLING LICENSES</t>
  </si>
  <si>
    <t>CINEMATOGRAPH LICENSES</t>
  </si>
  <si>
    <t>LIQUOR LICENSES</t>
  </si>
  <si>
    <t>TRADE PERMIT LICENSES</t>
  </si>
  <si>
    <t>SHOP  &amp; KIOSK RATES</t>
  </si>
  <si>
    <t>TRADE UNION FEES</t>
  </si>
  <si>
    <t>CONTRACTOR REGISTRATION FEES</t>
  </si>
  <si>
    <t>DISINFECTION OF PRODUCE FEES</t>
  </si>
  <si>
    <t xml:space="preserve">CERTIFICATE OF ORIGIN </t>
  </si>
  <si>
    <t>TENDER  FEES</t>
  </si>
  <si>
    <t>BILL BOARD ADVERTISEMENT FEES</t>
  </si>
  <si>
    <t>ASSOCIATION FEES</t>
  </si>
  <si>
    <t>CHANGE OF OWNERSHIP LEVIES</t>
  </si>
  <si>
    <t>DEVELOPMENT LEVIES</t>
  </si>
  <si>
    <t>BUSINESS/TRADE OPERATING FEES</t>
  </si>
  <si>
    <t>ENVIRONMENTAL INSPECTION FEES</t>
  </si>
  <si>
    <t>APPLICATIONS FEES</t>
  </si>
  <si>
    <t>PARKING/LOADING FEES</t>
  </si>
  <si>
    <t>Admin
Code</t>
  </si>
  <si>
    <t>SALES OF STORES/SCRAPS/UNSERVICABLE ITEMS</t>
  </si>
  <si>
    <t>SALES OF CONSULTANCY REGISTRATION FORMS</t>
  </si>
  <si>
    <t>MARKET RATES</t>
  </si>
  <si>
    <t>PROCEEDS FROM SALES OF FARM PRODUCE</t>
  </si>
  <si>
    <t>EARNINGS FROM HIRE OF PLANTS &amp; EQUIPMENT</t>
  </si>
  <si>
    <t>EARNINGS FROM THE USE OF GOVT. VEHICLES</t>
  </si>
  <si>
    <t>EARNINGS FROM THE USE OF GOVT. HALLS</t>
  </si>
  <si>
    <t>EARNINGS FROM AGRICULTURAL PRODUCE</t>
  </si>
  <si>
    <t>EARNINGS FROM COMMERCIAL ACTIVITIES</t>
  </si>
  <si>
    <t xml:space="preserve">RENT ON GOVT.QUARTERS </t>
  </si>
  <si>
    <t>RENT ON GOVT. LAND</t>
  </si>
  <si>
    <t>RENTS &amp; PREMIUM ON THE ALLOCATION OF LAND</t>
  </si>
  <si>
    <t>RENTS OF PLOTS &amp; SITES SERVICES PROGRAMME</t>
  </si>
  <si>
    <t>RENTS ON GOVT. PROPERTIES</t>
  </si>
  <si>
    <t>REPAYMENT OF SALARIES &amp; WAGES</t>
  </si>
  <si>
    <t xml:space="preserve">FURNITURE   &amp; FITTINGS </t>
  </si>
  <si>
    <t>PLANT &amp; MACHINERY</t>
  </si>
  <si>
    <t xml:space="preserve">LAND </t>
  </si>
  <si>
    <t>BUILDING</t>
  </si>
  <si>
    <t>VEHICLE AUTOMOBILE</t>
  </si>
  <si>
    <t xml:space="preserve">Balance B/F January 1st ,2021 </t>
  </si>
  <si>
    <t>Addition during the year</t>
  </si>
  <si>
    <t>Revaluation</t>
  </si>
  <si>
    <t>PPE under Testing</t>
  </si>
  <si>
    <t>Disposal During the Year</t>
  </si>
  <si>
    <t>As at January 1st, 2021</t>
  </si>
  <si>
    <t>Addition During the Year</t>
  </si>
  <si>
    <t>Prior Year Adjustment</t>
  </si>
  <si>
    <t>Total Charge for the Year</t>
  </si>
  <si>
    <t>Balance C/F Dec 31, 2021</t>
  </si>
  <si>
    <t>Balance as at Dec 31, 2021</t>
  </si>
  <si>
    <t>1</t>
  </si>
  <si>
    <t>2</t>
  </si>
  <si>
    <t>3</t>
  </si>
  <si>
    <t>4</t>
  </si>
  <si>
    <t>5</t>
  </si>
  <si>
    <t>Access Bank PLC</t>
  </si>
  <si>
    <t>UBA PLC</t>
  </si>
  <si>
    <t>FCMB</t>
  </si>
  <si>
    <t>Gagos Monthly Allowance</t>
  </si>
  <si>
    <t>Overtime Allowance</t>
  </si>
  <si>
    <t>Honourarium &amp; Sitting Allowance</t>
  </si>
  <si>
    <t>Gross</t>
  </si>
  <si>
    <t>LOCAL TRAVEL &amp; TRANSPORT: TRAINING</t>
  </si>
  <si>
    <t>LOCAL TRAVEL &amp; TRANSPORT: OTHERS</t>
  </si>
  <si>
    <t>OFFICE STATIONERIES / COMPUTER CONSUMABLES</t>
  </si>
  <si>
    <t>NEWSPAPERS</t>
  </si>
  <si>
    <t>PRINTING OF NON SECURITY DOCUMENTS</t>
  </si>
  <si>
    <t>PRINTING OF SECURITY DOCUMENTS</t>
  </si>
  <si>
    <t>DRUGS/LABORATORY/MEDICAL SUPPLIES</t>
  </si>
  <si>
    <t>TEACHING AIDS / INSTRUCTION MATERIALS</t>
  </si>
  <si>
    <t>FOOD STUFF / CATERING MATERIALS SUPPLIES</t>
  </si>
  <si>
    <t>MAINTENANCE OF MOTOR VEHICLE / TRANSPORT EQUIPMENT</t>
  </si>
  <si>
    <t xml:space="preserve">MAINTENANCE OF OFFICE FURNITURE </t>
  </si>
  <si>
    <t>MAINTENANCE OF OFFICE BUILDING / RESIDENTIAL QTRS</t>
  </si>
  <si>
    <t>MAINTENANCE OF PLANTS/GENERATORS</t>
  </si>
  <si>
    <t>OTHER MAINTENANCE SERVICES</t>
  </si>
  <si>
    <t>MINOR ROAD MAINTENANCE</t>
  </si>
  <si>
    <t xml:space="preserve">LOCAL TRAINING </t>
  </si>
  <si>
    <t>SECURITY SERVICES</t>
  </si>
  <si>
    <t>OFFICE RENT</t>
  </si>
  <si>
    <t>SECURITY VOTE (INCLUDING OPERATIONS)</t>
  </si>
  <si>
    <t>CLEANING &amp; FUMIGATION SERVICES</t>
  </si>
  <si>
    <t>FINANCIAL CONSULTING</t>
  </si>
  <si>
    <t>LEGAL SERVICES</t>
  </si>
  <si>
    <t>SURVEYING SERVICES</t>
  </si>
  <si>
    <t>AGRICULTURAL CONSULTING</t>
  </si>
  <si>
    <t>MEDICAL CONSULTING</t>
  </si>
  <si>
    <t>MOTOR VEHICLE  FUEL COST</t>
  </si>
  <si>
    <t>OTHER TRANSPORT EQUIPMENT FUEL COST</t>
  </si>
  <si>
    <t>PLANT / GENERATOR FUEL COST</t>
  </si>
  <si>
    <t>REFRESHMENT &amp; MEALS</t>
  </si>
  <si>
    <t>HONORARIUM &amp; SITTING ALLOWANCE</t>
  </si>
  <si>
    <t>PUBLICITY &amp; ADVERTISEMENTS</t>
  </si>
  <si>
    <t>MEDICAL EXPENSES-LOCAL</t>
  </si>
  <si>
    <t>WELFARE PACKAGES</t>
  </si>
  <si>
    <t>SPORTING ACTIVITIES</t>
  </si>
  <si>
    <t>SPECIAL DAYS/CELEBRATIONS</t>
  </si>
  <si>
    <t>GRANTS TO COMMUNITIES/NGOs</t>
  </si>
  <si>
    <t>a</t>
  </si>
  <si>
    <t>NATIONAL YOUTH COUNCIL OF NIGERIA</t>
  </si>
  <si>
    <t>b</t>
  </si>
  <si>
    <t>NIGERIAN LEGION</t>
  </si>
  <si>
    <t>c</t>
  </si>
  <si>
    <t>KOGI STATE SOCIAL INVESTMENT PROGRAMME</t>
  </si>
  <si>
    <t xml:space="preserve">GRANT TO LOCAL GOVERNMENTS </t>
  </si>
  <si>
    <t>LG. Contribution to KOGI SUBEB (LGEA Personnel and Overhead Cost)</t>
  </si>
  <si>
    <t>Statutory payment</t>
  </si>
  <si>
    <t>1% to Auditor General for Local Govt</t>
  </si>
  <si>
    <t>1% to Local Govt Service Commission</t>
  </si>
  <si>
    <t>1% to MLG&amp;Cas</t>
  </si>
  <si>
    <t>5% to Kogi State Council of Chiefs</t>
  </si>
  <si>
    <t>0.25% to Kogi State Security Trust Fund</t>
  </si>
  <si>
    <t>5% to Kogi State Confluence University of Science &amp; Technology</t>
  </si>
  <si>
    <t xml:space="preserve">Loan/Debt Repayment </t>
  </si>
  <si>
    <t>Statutory Tax Remittance</t>
  </si>
  <si>
    <t>Remittance of WHT to FIRS</t>
  </si>
  <si>
    <t>Remittance of VAT to FIRS</t>
  </si>
  <si>
    <t>Remittance of WHT to BIRS</t>
  </si>
  <si>
    <t>Acrued capital Expenditure</t>
  </si>
  <si>
    <t xml:space="preserve">Budget </t>
  </si>
  <si>
    <t>variance</t>
  </si>
  <si>
    <t>YEAR ENDED 31ST DECEMBER, 2020</t>
  </si>
  <si>
    <t>S/NO</t>
  </si>
  <si>
    <t>Desciption</t>
  </si>
  <si>
    <t>YEAR ENDED 31ST DECEMBER, 2021</t>
  </si>
  <si>
    <t>Balance B/F</t>
  </si>
  <si>
    <t>Salary payables</t>
  </si>
  <si>
    <t xml:space="preserve">Leave Bonus Payable </t>
  </si>
  <si>
    <t xml:space="preserve">Pension Payable </t>
  </si>
  <si>
    <t>Unyogba MFB Loan</t>
  </si>
  <si>
    <t>WHT (FIRS)</t>
  </si>
  <si>
    <t>VAT</t>
  </si>
  <si>
    <t>NUP</t>
  </si>
  <si>
    <t>NASU</t>
  </si>
  <si>
    <t>STAMP DUTY</t>
  </si>
  <si>
    <t>Balance B/d</t>
  </si>
  <si>
    <t>Contract Retention fees (Abba Adaudu &amp; Co.)</t>
  </si>
  <si>
    <t>Onuche Daniel Jonah</t>
  </si>
  <si>
    <t>Olamaboro Local Government</t>
  </si>
  <si>
    <t>Reserves (Note 14)</t>
  </si>
  <si>
    <t>Government Share of Value 
Added Tax (VAT)</t>
  </si>
  <si>
    <t>Statutory 
Allocation</t>
  </si>
  <si>
    <t>Non Oil
 Revenue</t>
  </si>
  <si>
    <t>Forex 
Equalization</t>
  </si>
  <si>
    <t>FGN
 Refund</t>
  </si>
  <si>
    <t>Solid 
Mineral</t>
  </si>
  <si>
    <t>NOTE 5: Salaries &amp; Wages</t>
  </si>
  <si>
    <t>Pension</t>
  </si>
  <si>
    <t>NOTE 6: Social Benefits</t>
  </si>
  <si>
    <t>NOTE 7: Overhead Costs</t>
  </si>
  <si>
    <t>AGRIC
EQUIPMENT</t>
  </si>
  <si>
    <t>INFRASTRUCT
URE</t>
  </si>
  <si>
    <t>0.01%</t>
  </si>
  <si>
    <t>Finance Charges</t>
  </si>
  <si>
    <t>Note 10: Cash &amp; Cash Equivalent (Current Asset)</t>
  </si>
  <si>
    <t>Salary payables (11a)</t>
  </si>
  <si>
    <t>Leave Bonus Payables (11 b)</t>
  </si>
  <si>
    <t>Pension Payables (11c)</t>
  </si>
  <si>
    <t>Short Term Loan Payable (11d)</t>
  </si>
  <si>
    <t>NOTE 11: SCHEDULE OF DEBT PAYABLES.</t>
  </si>
  <si>
    <t>NOTE 9: Finance Charges</t>
  </si>
  <si>
    <t>NOTE 11a : SALARY PAYABLES.</t>
  </si>
  <si>
    <t>S/No.</t>
  </si>
  <si>
    <t xml:space="preserve">NOTE 11b : LEAVE BONUS PAYABLE. </t>
  </si>
  <si>
    <t xml:space="preserve">NOTE 11c: PENSION PAYABLE. </t>
  </si>
  <si>
    <t>NOTE 11d: SHORT TERM LOAN &amp; DEBT PAYABLES.</t>
  </si>
  <si>
    <t>NOTE 12: UNREMITTED DEDUCTIONS.</t>
  </si>
  <si>
    <t>Western Gulf Aquaculture Services Ltd 
( Supply of Tractors)</t>
  </si>
  <si>
    <t>NOTE 13: OTHER PAYABLES.</t>
  </si>
  <si>
    <t>Note 14: Reserves</t>
  </si>
  <si>
    <t>NOTE 15: CAPITAL EXPENDITURES</t>
  </si>
  <si>
    <t>Purchase Of Motor Vehicles</t>
  </si>
  <si>
    <t xml:space="preserve">Purchase Of Office Furniture And Fittings </t>
  </si>
  <si>
    <t>Purchase Of Power Generating Set</t>
  </si>
  <si>
    <t>Purchase Of Agricultural Equipment</t>
  </si>
  <si>
    <t>Construction / Provision Of Agricultural Facilities</t>
  </si>
  <si>
    <t>Construction / Provision Of Roads</t>
  </si>
  <si>
    <t>Construction Of Boundary Pillars/ Right Of Ways</t>
  </si>
  <si>
    <t>Rehabilitation / Repairs Of Residential Building</t>
  </si>
  <si>
    <t>Rehabilitation / Repairs - Agricicultural Facilities</t>
  </si>
  <si>
    <t>Rehabilitation / Repairs - Roads</t>
  </si>
  <si>
    <t>Rehabilitation / Repairs Of Office Buildings</t>
  </si>
  <si>
    <t>Tree Planting</t>
  </si>
  <si>
    <t>Anniversaries/Celebrations</t>
  </si>
  <si>
    <t>Research &amp; Development</t>
  </si>
  <si>
    <t>Purchase Of Health / Drugs/Medical Consumable</t>
  </si>
  <si>
    <t>Purchase Of Teaching / Learning Aid</t>
  </si>
  <si>
    <t>Government Share of FAAC 
(Statutory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</si>
</sst>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_);_(* \(#,##0\);_(* &quot;-&quot;??_);_(@_)"/>
    <numFmt numFmtId="166" formatCode="_-* #,##0_-;\-* #,##0_-;_-* &quot;-&quot;??_-;_-@_-"/>
    <numFmt numFmtId="167" formatCode="_(* #,##0.0_);_(* \(#,##0.0\);_(* &quot;-&quot;??_);_(@_)"/>
  </numFmts>
  <fonts count="38"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1"/>
      <color rgb="FF000000"/>
      <name val="Calibri"/>
      <family val="2"/>
    </font>
    <font>
      <b/>
      <sz val="12"/>
      <color rgb="FF000000"/>
      <name val="Calibri"/>
      <family val="2"/>
    </font>
    <font>
      <b/>
      <sz val="12"/>
      <color rgb="FF000000"/>
      <name val="Times New Roman"/>
      <family val="1"/>
    </font>
    <font>
      <sz val="10"/>
      <name val="Arial"/>
      <family val="2"/>
    </font>
    <font>
      <b/>
      <sz val="14"/>
      <color theme="1"/>
      <name val="Times New Roman"/>
      <family val="1"/>
    </font>
    <font>
      <sz val="12"/>
      <color rgb="FF000000"/>
      <name val="Times New Roman"/>
      <family val="1"/>
    </font>
    <font>
      <b/>
      <sz val="12"/>
      <color theme="1"/>
      <name val="Times New Roman"/>
      <family val="1"/>
    </font>
    <font>
      <sz val="12"/>
      <color theme="1"/>
      <name val="Times New Roman"/>
      <family val="1"/>
    </font>
    <font>
      <sz val="12"/>
      <name val="Times New Roman"/>
      <family val="1"/>
    </font>
    <font>
      <sz val="11"/>
      <color theme="1"/>
      <name val="Times New Roman"/>
      <family val="1"/>
    </font>
    <font>
      <b/>
      <sz val="11"/>
      <color theme="1"/>
      <name val="Times New Roman"/>
      <family val="1"/>
    </font>
    <font>
      <sz val="14"/>
      <color theme="1"/>
      <name val="Times New Roman"/>
      <family val="1"/>
    </font>
    <font>
      <b/>
      <sz val="12"/>
      <name val="Times New Roman"/>
      <family val="1"/>
    </font>
    <font>
      <b/>
      <sz val="11"/>
      <color rgb="FF000000"/>
      <name val="Times New Roman"/>
      <family val="1"/>
    </font>
    <font>
      <b/>
      <sz val="14"/>
      <color theme="1"/>
      <name val="Calibri"/>
      <family val="2"/>
      <scheme val="minor"/>
    </font>
    <font>
      <sz val="14"/>
      <color theme="1"/>
      <name val="Calibri"/>
      <family val="2"/>
      <scheme val="minor"/>
    </font>
    <font>
      <b/>
      <sz val="16"/>
      <color theme="1"/>
      <name val="Calibri"/>
      <family val="2"/>
      <scheme val="minor"/>
    </font>
    <font>
      <u/>
      <sz val="11"/>
      <color theme="1"/>
      <name val="Calibri"/>
      <family val="2"/>
      <scheme val="minor"/>
    </font>
    <font>
      <b/>
      <u val="double"/>
      <sz val="11"/>
      <color theme="1"/>
      <name val="Calibri"/>
      <family val="2"/>
      <scheme val="minor"/>
    </font>
    <font>
      <sz val="9"/>
      <color rgb="FF000000"/>
      <name val="Times New Roman"/>
      <family val="1"/>
    </font>
    <font>
      <sz val="11"/>
      <color rgb="FF000000"/>
      <name val="Times New Roman"/>
      <family val="1"/>
    </font>
    <font>
      <b/>
      <sz val="13"/>
      <color rgb="FF000000"/>
      <name val="Calibri"/>
      <family val="2"/>
      <scheme val="minor"/>
    </font>
    <font>
      <b/>
      <sz val="11"/>
      <color theme="1"/>
      <name val="Berlin Sans FB"/>
      <family val="2"/>
    </font>
    <font>
      <sz val="11"/>
      <color theme="1"/>
      <name val="Berlin Sans FB"/>
      <family val="2"/>
    </font>
    <font>
      <b/>
      <sz val="11"/>
      <color rgb="FF000000"/>
      <name val="Berlin Sans FB"/>
      <family val="2"/>
    </font>
    <font>
      <b/>
      <sz val="11"/>
      <name val="Berlin Sans FB"/>
      <family val="2"/>
    </font>
    <font>
      <b/>
      <sz val="11"/>
      <color rgb="FFFF0000"/>
      <name val="Berlin Sans FB"/>
      <family val="2"/>
    </font>
    <font>
      <sz val="8"/>
      <name val="Calibri"/>
      <family val="2"/>
      <scheme val="minor"/>
    </font>
    <font>
      <b/>
      <sz val="10"/>
      <color rgb="FF002060"/>
      <name val="Berlin Sans FB"/>
      <family val="2"/>
    </font>
    <font>
      <sz val="10"/>
      <color rgb="FF002060"/>
      <name val="Berlin Sans FB"/>
      <family val="2"/>
    </font>
    <font>
      <b/>
      <u val="double"/>
      <sz val="10"/>
      <color rgb="FF002060"/>
      <name val="Berlin Sans FB"/>
      <family val="2"/>
    </font>
    <font>
      <b/>
      <i/>
      <sz val="10"/>
      <color rgb="FF002060"/>
      <name val="Berlin Sans FB"/>
      <family val="2"/>
    </font>
    <font>
      <i/>
      <sz val="10"/>
      <color rgb="FF002060"/>
      <name val="Berlin Sans FB"/>
      <family val="2"/>
    </font>
  </fonts>
  <fills count="7">
    <fill>
      <patternFill patternType="none"/>
    </fill>
    <fill>
      <patternFill patternType="gray125"/>
    </fill>
    <fill>
      <patternFill patternType="solid">
        <fgColor theme="0"/>
        <bgColor indexed="64"/>
      </patternFill>
    </fill>
    <fill>
      <patternFill patternType="solid">
        <fgColor theme="7" tint="0.79998168889431442"/>
        <bgColor indexed="65"/>
      </patternFill>
    </fill>
    <fill>
      <patternFill patternType="solid">
        <fgColor theme="0"/>
        <bgColor rgb="FFFFFFFF"/>
      </patternFill>
    </fill>
    <fill>
      <patternFill patternType="solid">
        <fgColor theme="0"/>
        <bgColor theme="4" tint="0.79998168889431442"/>
      </patternFill>
    </fill>
    <fill>
      <patternFill patternType="solid">
        <fgColor rgb="FFFFFFFF"/>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4" tint="0.39997558519241921"/>
      </top>
      <bottom style="thin">
        <color theme="4" tint="0.3999755851924192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thin">
        <color indexed="64"/>
      </left>
      <right/>
      <top/>
      <bottom style="double">
        <color indexed="64"/>
      </bottom>
      <diagonal/>
    </border>
    <border>
      <left/>
      <right style="thin">
        <color indexed="64"/>
      </right>
      <top style="medium">
        <color indexed="64"/>
      </top>
      <bottom style="thin">
        <color indexed="64"/>
      </bottom>
      <diagonal/>
    </border>
    <border>
      <left/>
      <right/>
      <top/>
      <bottom style="thin">
        <color indexed="64"/>
      </bottom>
      <diagonal/>
    </border>
  </borders>
  <cellStyleXfs count="5">
    <xf numFmtId="0" fontId="0" fillId="0" borderId="0"/>
    <xf numFmtId="43" fontId="2" fillId="0" borderId="0" applyFont="0" applyFill="0" applyBorder="0" applyAlignment="0" applyProtection="0"/>
    <xf numFmtId="0" fontId="2" fillId="3" borderId="0" applyNumberFormat="0" applyBorder="0" applyAlignment="0" applyProtection="0"/>
    <xf numFmtId="0" fontId="8" fillId="0" borderId="0"/>
    <xf numFmtId="9" fontId="2" fillId="0" borderId="0" applyFont="0" applyFill="0" applyBorder="0" applyAlignment="0" applyProtection="0"/>
  </cellStyleXfs>
  <cellXfs count="821">
    <xf numFmtId="0" fontId="0" fillId="0" borderId="0" xfId="0"/>
    <xf numFmtId="43" fontId="0" fillId="0" borderId="0" xfId="1" applyFont="1"/>
    <xf numFmtId="164" fontId="0" fillId="0" borderId="0" xfId="0" applyNumberFormat="1"/>
    <xf numFmtId="0" fontId="12" fillId="0" borderId="0" xfId="0" applyFont="1"/>
    <xf numFmtId="0" fontId="11" fillId="0" borderId="0" xfId="0" applyFont="1" applyAlignment="1">
      <alignment horizontal="right" wrapText="1"/>
    </xf>
    <xf numFmtId="0" fontId="11" fillId="0" borderId="0" xfId="0" applyFont="1" applyAlignment="1">
      <alignment horizontal="left"/>
    </xf>
    <xf numFmtId="0" fontId="11" fillId="0" borderId="0" xfId="0" applyFont="1" applyAlignment="1">
      <alignment horizontal="right"/>
    </xf>
    <xf numFmtId="0" fontId="11" fillId="0" borderId="0" xfId="0" applyFont="1"/>
    <xf numFmtId="0" fontId="12" fillId="0" borderId="0" xfId="0" applyFont="1" applyAlignment="1">
      <alignment wrapText="1"/>
    </xf>
    <xf numFmtId="0" fontId="12" fillId="0" borderId="0" xfId="0" applyFont="1" applyAlignment="1">
      <alignment horizontal="center" vertical="center"/>
    </xf>
    <xf numFmtId="0" fontId="11" fillId="0" borderId="0" xfId="0" applyFont="1" applyAlignment="1">
      <alignment horizontal="center" vertical="center"/>
    </xf>
    <xf numFmtId="43" fontId="12" fillId="0" borderId="1" xfId="1" applyFont="1" applyBorder="1"/>
    <xf numFmtId="43" fontId="11" fillId="0" borderId="1" xfId="1" applyFont="1" applyBorder="1"/>
    <xf numFmtId="0" fontId="12" fillId="0" borderId="1" xfId="0" applyFont="1" applyBorder="1"/>
    <xf numFmtId="43" fontId="12" fillId="0" borderId="1" xfId="0" applyNumberFormat="1" applyFont="1" applyBorder="1"/>
    <xf numFmtId="43" fontId="12" fillId="0" borderId="0" xfId="1" applyFont="1"/>
    <xf numFmtId="0" fontId="12" fillId="2" borderId="0" xfId="0" applyFont="1" applyFill="1"/>
    <xf numFmtId="0" fontId="14" fillId="0" borderId="0" xfId="0" applyFont="1"/>
    <xf numFmtId="0" fontId="15" fillId="0" borderId="0" xfId="0" applyFont="1"/>
    <xf numFmtId="0" fontId="11" fillId="2" borderId="36" xfId="0" applyFont="1" applyFill="1" applyBorder="1"/>
    <xf numFmtId="0" fontId="12" fillId="2" borderId="8" xfId="0" applyFont="1" applyFill="1" applyBorder="1"/>
    <xf numFmtId="0" fontId="12" fillId="2" borderId="5" xfId="0" applyFont="1" applyFill="1" applyBorder="1"/>
    <xf numFmtId="43" fontId="12" fillId="2" borderId="0" xfId="1" applyFont="1" applyFill="1"/>
    <xf numFmtId="164" fontId="12" fillId="2" borderId="0" xfId="0" applyNumberFormat="1" applyFont="1" applyFill="1"/>
    <xf numFmtId="0" fontId="11" fillId="0" borderId="62" xfId="0" applyFont="1" applyBorder="1"/>
    <xf numFmtId="4" fontId="11" fillId="0" borderId="65" xfId="0" applyNumberFormat="1" applyFont="1" applyBorder="1"/>
    <xf numFmtId="0" fontId="12" fillId="0" borderId="6" xfId="0" applyFont="1" applyBorder="1" applyAlignment="1">
      <alignment vertical="center" wrapText="1"/>
    </xf>
    <xf numFmtId="0" fontId="11" fillId="2" borderId="9" xfId="0" applyFont="1" applyFill="1" applyBorder="1"/>
    <xf numFmtId="165" fontId="12" fillId="0" borderId="29" xfId="1" applyNumberFormat="1" applyFont="1" applyBorder="1"/>
    <xf numFmtId="165" fontId="12" fillId="0" borderId="30" xfId="1" applyNumberFormat="1" applyFont="1" applyBorder="1"/>
    <xf numFmtId="0" fontId="14" fillId="2" borderId="0" xfId="0" applyFont="1" applyFill="1"/>
    <xf numFmtId="0" fontId="11" fillId="0" borderId="16" xfId="0" applyFont="1" applyBorder="1"/>
    <xf numFmtId="4" fontId="11" fillId="0" borderId="71" xfId="0" applyNumberFormat="1" applyFont="1" applyBorder="1"/>
    <xf numFmtId="0" fontId="10" fillId="0" borderId="1" xfId="0" applyFont="1" applyBorder="1"/>
    <xf numFmtId="165" fontId="12" fillId="0" borderId="0" xfId="0" applyNumberFormat="1" applyFont="1"/>
    <xf numFmtId="0" fontId="10" fillId="2" borderId="1" xfId="0" applyFont="1" applyFill="1" applyBorder="1" applyAlignment="1">
      <alignment vertical="center"/>
    </xf>
    <xf numFmtId="4" fontId="5" fillId="2" borderId="1" xfId="0" applyNumberFormat="1" applyFont="1" applyFill="1" applyBorder="1" applyAlignment="1">
      <alignment vertical="center"/>
    </xf>
    <xf numFmtId="165" fontId="10" fillId="2" borderId="1" xfId="1" applyNumberFormat="1" applyFont="1" applyFill="1" applyBorder="1" applyAlignment="1">
      <alignment vertical="center"/>
    </xf>
    <xf numFmtId="43" fontId="10" fillId="4" borderId="1" xfId="1" applyFont="1" applyFill="1" applyBorder="1" applyAlignment="1">
      <alignment vertical="center"/>
    </xf>
    <xf numFmtId="0" fontId="5" fillId="2" borderId="1" xfId="0" applyFont="1" applyFill="1" applyBorder="1" applyAlignment="1">
      <alignment vertical="center"/>
    </xf>
    <xf numFmtId="165" fontId="12" fillId="2" borderId="0" xfId="0" applyNumberFormat="1" applyFont="1" applyFill="1"/>
    <xf numFmtId="4" fontId="7" fillId="2" borderId="8" xfId="0" applyNumberFormat="1" applyFont="1" applyFill="1" applyBorder="1"/>
    <xf numFmtId="0" fontId="7" fillId="2" borderId="8" xfId="0" applyFont="1" applyFill="1" applyBorder="1"/>
    <xf numFmtId="4" fontId="7" fillId="2" borderId="16" xfId="0" applyNumberFormat="1" applyFont="1" applyFill="1" applyBorder="1" applyAlignment="1">
      <alignment horizontal="right"/>
    </xf>
    <xf numFmtId="0" fontId="7" fillId="2" borderId="16" xfId="0" applyFont="1" applyFill="1" applyBorder="1" applyAlignment="1">
      <alignment horizontal="right"/>
    </xf>
    <xf numFmtId="43" fontId="7" fillId="4" borderId="16" xfId="1" applyFont="1" applyFill="1" applyBorder="1" applyAlignment="1">
      <alignment horizontal="right"/>
    </xf>
    <xf numFmtId="0" fontId="10" fillId="2" borderId="20" xfId="0" applyFont="1" applyFill="1" applyBorder="1" applyAlignment="1">
      <alignment horizontal="center" vertical="center"/>
    </xf>
    <xf numFmtId="0" fontId="7" fillId="2" borderId="8" xfId="0" applyFont="1" applyFill="1" applyBorder="1" applyAlignment="1">
      <alignment vertical="center" wrapText="1"/>
    </xf>
    <xf numFmtId="0" fontId="10" fillId="2" borderId="33" xfId="0" applyFont="1" applyFill="1" applyBorder="1" applyAlignment="1">
      <alignment horizontal="center" vertical="center"/>
    </xf>
    <xf numFmtId="0" fontId="10" fillId="2" borderId="8" xfId="0" applyFont="1" applyFill="1" applyBorder="1" applyAlignment="1">
      <alignment vertical="center" wrapText="1"/>
    </xf>
    <xf numFmtId="0" fontId="7" fillId="2" borderId="5" xfId="0" applyFont="1" applyFill="1" applyBorder="1"/>
    <xf numFmtId="0" fontId="14" fillId="2" borderId="0" xfId="0" applyFont="1" applyFill="1" applyAlignment="1">
      <alignment vertical="center"/>
    </xf>
    <xf numFmtId="0" fontId="14" fillId="2" borderId="22" xfId="2" applyFont="1" applyFill="1" applyBorder="1" applyAlignment="1">
      <alignment horizontal="center" vertical="center"/>
    </xf>
    <xf numFmtId="164" fontId="18" fillId="2" borderId="23" xfId="1" applyNumberFormat="1" applyFont="1" applyFill="1" applyBorder="1" applyAlignment="1">
      <alignment vertical="center"/>
    </xf>
    <xf numFmtId="164" fontId="18" fillId="2" borderId="23" xfId="0" applyNumberFormat="1" applyFont="1" applyFill="1" applyBorder="1" applyAlignment="1">
      <alignment vertical="center"/>
    </xf>
    <xf numFmtId="164" fontId="18" fillId="2" borderId="23" xfId="0" applyNumberFormat="1" applyFont="1" applyFill="1" applyBorder="1" applyAlignment="1">
      <alignment horizontal="center" vertical="center"/>
    </xf>
    <xf numFmtId="0" fontId="14" fillId="2" borderId="25" xfId="2" applyFont="1" applyFill="1" applyBorder="1" applyAlignment="1">
      <alignment horizontal="center" vertical="center"/>
    </xf>
    <xf numFmtId="0" fontId="18" fillId="2" borderId="26" xfId="0" applyFont="1" applyFill="1" applyBorder="1" applyAlignment="1">
      <alignment vertical="center" wrapText="1"/>
    </xf>
    <xf numFmtId="164" fontId="18" fillId="2" borderId="26" xfId="1" applyNumberFormat="1" applyFont="1" applyFill="1" applyBorder="1" applyAlignment="1">
      <alignment vertical="center"/>
    </xf>
    <xf numFmtId="164" fontId="18" fillId="2" borderId="26" xfId="0" applyNumberFormat="1" applyFont="1" applyFill="1" applyBorder="1" applyAlignment="1">
      <alignment vertical="center"/>
    </xf>
    <xf numFmtId="164" fontId="18" fillId="2" borderId="26" xfId="0" applyNumberFormat="1" applyFont="1" applyFill="1" applyBorder="1" applyAlignment="1">
      <alignment horizontal="center" vertical="center"/>
    </xf>
    <xf numFmtId="43" fontId="18" fillId="2" borderId="37" xfId="1" applyFont="1" applyFill="1" applyBorder="1" applyAlignment="1">
      <alignment vertical="center"/>
    </xf>
    <xf numFmtId="164" fontId="18" fillId="2" borderId="23" xfId="1" applyNumberFormat="1" applyFont="1" applyFill="1" applyBorder="1" applyAlignment="1">
      <alignment horizontal="right" vertical="center"/>
    </xf>
    <xf numFmtId="164" fontId="18" fillId="2" borderId="26" xfId="1" applyNumberFormat="1" applyFont="1" applyFill="1" applyBorder="1" applyAlignment="1">
      <alignment horizontal="right" vertical="center"/>
    </xf>
    <xf numFmtId="0" fontId="11" fillId="0" borderId="15" xfId="0" applyFont="1" applyBorder="1"/>
    <xf numFmtId="0" fontId="11" fillId="0" borderId="36" xfId="0" applyFont="1" applyBorder="1"/>
    <xf numFmtId="0" fontId="12" fillId="0" borderId="8" xfId="0" applyFont="1" applyBorder="1"/>
    <xf numFmtId="4" fontId="12" fillId="0" borderId="8" xfId="0" applyNumberFormat="1" applyFont="1" applyBorder="1"/>
    <xf numFmtId="0" fontId="0" fillId="2" borderId="0" xfId="0" applyFill="1"/>
    <xf numFmtId="0" fontId="2" fillId="2" borderId="0" xfId="2" applyFill="1"/>
    <xf numFmtId="0" fontId="11" fillId="2" borderId="15" xfId="0" applyFont="1" applyFill="1" applyBorder="1"/>
    <xf numFmtId="0" fontId="11" fillId="2" borderId="16" xfId="0" applyFont="1" applyFill="1" applyBorder="1"/>
    <xf numFmtId="0" fontId="11" fillId="2" borderId="62" xfId="0" applyFont="1" applyFill="1" applyBorder="1"/>
    <xf numFmtId="0" fontId="11" fillId="2" borderId="55" xfId="0" applyFont="1" applyFill="1" applyBorder="1"/>
    <xf numFmtId="0" fontId="12" fillId="2" borderId="33" xfId="2" applyFont="1" applyFill="1" applyBorder="1" applyAlignment="1">
      <alignment horizontal="center"/>
    </xf>
    <xf numFmtId="4" fontId="2" fillId="2" borderId="0" xfId="2" applyNumberFormat="1" applyFill="1"/>
    <xf numFmtId="4" fontId="1" fillId="2" borderId="0" xfId="0" applyNumberFormat="1" applyFont="1" applyFill="1"/>
    <xf numFmtId="0" fontId="11" fillId="2" borderId="56" xfId="0" applyFont="1" applyFill="1" applyBorder="1"/>
    <xf numFmtId="0" fontId="11" fillId="2" borderId="44" xfId="0" applyFont="1" applyFill="1" applyBorder="1"/>
    <xf numFmtId="165" fontId="3" fillId="2" borderId="71" xfId="1" applyNumberFormat="1" applyFont="1" applyFill="1" applyBorder="1"/>
    <xf numFmtId="165" fontId="3" fillId="2" borderId="65" xfId="1" applyNumberFormat="1" applyFont="1" applyFill="1" applyBorder="1"/>
    <xf numFmtId="0" fontId="11" fillId="2" borderId="8" xfId="0" applyFont="1" applyFill="1" applyBorder="1"/>
    <xf numFmtId="0" fontId="11" fillId="2" borderId="53" xfId="0" applyFont="1" applyFill="1" applyBorder="1"/>
    <xf numFmtId="0" fontId="11" fillId="2" borderId="45" xfId="0" applyFont="1" applyFill="1" applyBorder="1"/>
    <xf numFmtId="0" fontId="0" fillId="2" borderId="20" xfId="0" applyFill="1" applyBorder="1" applyAlignment="1">
      <alignment horizontal="center"/>
    </xf>
    <xf numFmtId="4" fontId="0" fillId="2" borderId="0" xfId="0" applyNumberFormat="1" applyFill="1"/>
    <xf numFmtId="0" fontId="0" fillId="2" borderId="18" xfId="0" applyFill="1" applyBorder="1" applyAlignment="1">
      <alignment horizontal="center"/>
    </xf>
    <xf numFmtId="0" fontId="12" fillId="0" borderId="0" xfId="0" applyFont="1" applyAlignment="1">
      <alignment vertical="center"/>
    </xf>
    <xf numFmtId="0" fontId="12" fillId="0" borderId="22" xfId="0" applyFont="1" applyBorder="1" applyAlignment="1">
      <alignment horizontal="center"/>
    </xf>
    <xf numFmtId="0" fontId="10" fillId="0" borderId="23" xfId="0" applyFont="1" applyBorder="1"/>
    <xf numFmtId="43" fontId="12" fillId="0" borderId="23" xfId="0" applyNumberFormat="1" applyFont="1" applyBorder="1"/>
    <xf numFmtId="0" fontId="12" fillId="0" borderId="20" xfId="0" applyFont="1" applyBorder="1" applyAlignment="1">
      <alignment horizontal="center"/>
    </xf>
    <xf numFmtId="0" fontId="12" fillId="0" borderId="21" xfId="0" applyFont="1" applyBorder="1" applyAlignment="1">
      <alignment horizontal="center"/>
    </xf>
    <xf numFmtId="0" fontId="10" fillId="0" borderId="6" xfId="0" applyFont="1" applyBorder="1"/>
    <xf numFmtId="43" fontId="12" fillId="0" borderId="6" xfId="0" applyNumberFormat="1" applyFont="1" applyBorder="1"/>
    <xf numFmtId="0" fontId="7" fillId="0" borderId="8" xfId="0" applyFont="1" applyBorder="1" applyAlignment="1">
      <alignment vertical="center"/>
    </xf>
    <xf numFmtId="0" fontId="7" fillId="0" borderId="8" xfId="0" applyFont="1" applyBorder="1" applyAlignment="1">
      <alignment vertical="center" wrapText="1"/>
    </xf>
    <xf numFmtId="0" fontId="7" fillId="0" borderId="8" xfId="0" applyFont="1" applyBorder="1" applyAlignment="1">
      <alignment horizontal="right" vertical="center" wrapText="1"/>
    </xf>
    <xf numFmtId="165" fontId="12" fillId="0" borderId="42" xfId="1" applyNumberFormat="1" applyFont="1" applyBorder="1"/>
    <xf numFmtId="165" fontId="12" fillId="2" borderId="41" xfId="1" applyNumberFormat="1" applyFont="1" applyFill="1" applyBorder="1"/>
    <xf numFmtId="165" fontId="12" fillId="2" borderId="2" xfId="0" applyNumberFormat="1" applyFont="1" applyFill="1" applyBorder="1"/>
    <xf numFmtId="165" fontId="12" fillId="2" borderId="2" xfId="1" applyNumberFormat="1" applyFont="1" applyFill="1" applyBorder="1"/>
    <xf numFmtId="165" fontId="12" fillId="2" borderId="66" xfId="1" applyNumberFormat="1" applyFont="1" applyFill="1" applyBorder="1" applyAlignment="1">
      <alignment vertical="center"/>
    </xf>
    <xf numFmtId="165" fontId="12" fillId="2" borderId="42" xfId="1" applyNumberFormat="1" applyFont="1" applyFill="1" applyBorder="1"/>
    <xf numFmtId="165" fontId="12" fillId="2" borderId="29" xfId="1" applyNumberFormat="1" applyFont="1" applyFill="1" applyBorder="1"/>
    <xf numFmtId="165" fontId="12" fillId="2" borderId="30" xfId="1" quotePrefix="1" applyNumberFormat="1" applyFont="1" applyFill="1" applyBorder="1" applyAlignment="1">
      <alignment horizontal="center" vertical="center"/>
    </xf>
    <xf numFmtId="165" fontId="7" fillId="2" borderId="63" xfId="1" applyNumberFormat="1" applyFont="1" applyFill="1" applyBorder="1"/>
    <xf numFmtId="165" fontId="7" fillId="2" borderId="65" xfId="1" applyNumberFormat="1" applyFont="1" applyFill="1" applyBorder="1"/>
    <xf numFmtId="43" fontId="14" fillId="0" borderId="6" xfId="1" applyFont="1" applyBorder="1"/>
    <xf numFmtId="4" fontId="14" fillId="0" borderId="0" xfId="0" applyNumberFormat="1" applyFont="1"/>
    <xf numFmtId="0" fontId="14" fillId="3" borderId="0" xfId="2" applyFont="1"/>
    <xf numFmtId="0" fontId="14" fillId="2" borderId="0" xfId="2" applyFont="1" applyFill="1"/>
    <xf numFmtId="0" fontId="14" fillId="2" borderId="22" xfId="2" applyFont="1" applyFill="1" applyBorder="1" applyAlignment="1">
      <alignment horizontal="center"/>
    </xf>
    <xf numFmtId="0" fontId="14" fillId="2" borderId="20" xfId="2" applyFont="1" applyFill="1" applyBorder="1" applyAlignment="1">
      <alignment horizontal="center"/>
    </xf>
    <xf numFmtId="0" fontId="12" fillId="2" borderId="26" xfId="0" applyFont="1" applyFill="1" applyBorder="1"/>
    <xf numFmtId="165" fontId="16" fillId="2" borderId="37" xfId="1" applyNumberFormat="1" applyFont="1" applyFill="1" applyBorder="1"/>
    <xf numFmtId="43" fontId="9" fillId="2" borderId="71" xfId="1" applyFont="1" applyFill="1" applyBorder="1"/>
    <xf numFmtId="0" fontId="10" fillId="2" borderId="57" xfId="0" applyFont="1" applyFill="1" applyBorder="1" applyAlignment="1">
      <alignment horizontal="center"/>
    </xf>
    <xf numFmtId="0" fontId="10" fillId="2" borderId="39" xfId="0" applyFont="1" applyFill="1" applyBorder="1" applyAlignment="1">
      <alignment horizontal="center"/>
    </xf>
    <xf numFmtId="0" fontId="10" fillId="2" borderId="54" xfId="0" applyFont="1" applyFill="1" applyBorder="1" applyAlignment="1">
      <alignment horizontal="center" vertical="center"/>
    </xf>
    <xf numFmtId="165" fontId="12" fillId="2" borderId="38" xfId="1" applyNumberFormat="1" applyFont="1" applyFill="1" applyBorder="1"/>
    <xf numFmtId="165" fontId="12" fillId="2" borderId="4" xfId="0" applyNumberFormat="1" applyFont="1" applyFill="1" applyBorder="1"/>
    <xf numFmtId="165" fontId="12" fillId="2" borderId="4" xfId="1" applyNumberFormat="1" applyFont="1" applyFill="1" applyBorder="1"/>
    <xf numFmtId="165" fontId="12" fillId="2" borderId="59" xfId="1" applyNumberFormat="1" applyFont="1" applyFill="1" applyBorder="1" applyAlignment="1">
      <alignment vertical="center"/>
    </xf>
    <xf numFmtId="0" fontId="10" fillId="2" borderId="48" xfId="0" applyFont="1" applyFill="1" applyBorder="1" applyAlignment="1">
      <alignment horizontal="left" wrapText="1"/>
    </xf>
    <xf numFmtId="0" fontId="10" fillId="2" borderId="49" xfId="0" applyFont="1" applyFill="1" applyBorder="1" applyAlignment="1">
      <alignment horizontal="left" wrapText="1"/>
    </xf>
    <xf numFmtId="0" fontId="12" fillId="2" borderId="49" xfId="0" applyFont="1" applyFill="1" applyBorder="1" applyAlignment="1">
      <alignment horizontal="left"/>
    </xf>
    <xf numFmtId="0" fontId="10" fillId="2" borderId="50" xfId="0" applyFont="1" applyFill="1" applyBorder="1" applyAlignment="1">
      <alignment horizontal="left" vertical="center" wrapText="1"/>
    </xf>
    <xf numFmtId="0" fontId="11" fillId="2" borderId="36" xfId="0" applyFont="1" applyFill="1" applyBorder="1" applyAlignment="1">
      <alignment horizontal="right"/>
    </xf>
    <xf numFmtId="0" fontId="11" fillId="2" borderId="9" xfId="0" applyFont="1" applyFill="1" applyBorder="1" applyAlignment="1">
      <alignment horizontal="right"/>
    </xf>
    <xf numFmtId="165" fontId="12" fillId="2" borderId="41" xfId="1" applyNumberFormat="1" applyFont="1" applyFill="1" applyBorder="1" applyAlignment="1">
      <alignment vertical="center"/>
    </xf>
    <xf numFmtId="165" fontId="12" fillId="0" borderId="19" xfId="0" applyNumberFormat="1" applyFont="1" applyBorder="1"/>
    <xf numFmtId="43" fontId="11" fillId="0" borderId="34" xfId="0" applyNumberFormat="1" applyFont="1" applyBorder="1"/>
    <xf numFmtId="0" fontId="11" fillId="0" borderId="34" xfId="0" applyFont="1" applyBorder="1"/>
    <xf numFmtId="165" fontId="11" fillId="0" borderId="65" xfId="0" applyNumberFormat="1" applyFont="1" applyBorder="1"/>
    <xf numFmtId="0" fontId="1" fillId="0" borderId="0" xfId="0" applyFont="1"/>
    <xf numFmtId="0" fontId="12" fillId="2" borderId="33" xfId="0" applyFont="1" applyFill="1" applyBorder="1" applyAlignment="1">
      <alignment horizontal="center" vertical="center"/>
    </xf>
    <xf numFmtId="0" fontId="7" fillId="0" borderId="33" xfId="0" applyFont="1" applyBorder="1" applyAlignment="1">
      <alignment horizontal="center" vertical="center"/>
    </xf>
    <xf numFmtId="0" fontId="11" fillId="0" borderId="0" xfId="0" applyFont="1" applyAlignment="1">
      <alignment vertical="center" wrapText="1"/>
    </xf>
    <xf numFmtId="165" fontId="7" fillId="0" borderId="19" xfId="0" applyNumberFormat="1" applyFont="1" applyBorder="1" applyAlignment="1">
      <alignment horizontal="right" vertical="center" wrapText="1"/>
    </xf>
    <xf numFmtId="0" fontId="12" fillId="0" borderId="8" xfId="0" applyFont="1" applyBorder="1" applyAlignment="1">
      <alignment horizontal="center"/>
    </xf>
    <xf numFmtId="43" fontId="0" fillId="2" borderId="0" xfId="1" applyFont="1" applyFill="1"/>
    <xf numFmtId="0" fontId="11" fillId="2" borderId="15" xfId="2" applyFont="1" applyFill="1" applyBorder="1" applyAlignment="1">
      <alignment horizontal="left" vertical="center"/>
    </xf>
    <xf numFmtId="0" fontId="7" fillId="2" borderId="16" xfId="0" applyFont="1" applyFill="1" applyBorder="1" applyAlignment="1">
      <alignment horizontal="left" vertical="center" wrapText="1"/>
    </xf>
    <xf numFmtId="164" fontId="7" fillId="2" borderId="16" xfId="1" applyNumberFormat="1" applyFont="1" applyFill="1" applyBorder="1" applyAlignment="1">
      <alignment horizontal="right" vertical="center" wrapText="1"/>
    </xf>
    <xf numFmtId="0" fontId="7" fillId="2" borderId="16" xfId="0" applyFont="1" applyFill="1" applyBorder="1" applyAlignment="1">
      <alignment horizontal="right" vertical="center" wrapText="1"/>
    </xf>
    <xf numFmtId="0" fontId="7" fillId="2" borderId="17" xfId="0" applyFont="1" applyFill="1" applyBorder="1" applyAlignment="1">
      <alignment horizontal="right" vertical="center" wrapText="1"/>
    </xf>
    <xf numFmtId="0" fontId="7" fillId="2" borderId="38" xfId="0" applyFont="1" applyFill="1" applyBorder="1" applyAlignment="1">
      <alignment vertical="center"/>
    </xf>
    <xf numFmtId="0" fontId="7" fillId="2" borderId="16" xfId="0" applyFont="1" applyFill="1" applyBorder="1" applyAlignment="1">
      <alignment vertical="center" wrapText="1"/>
    </xf>
    <xf numFmtId="165" fontId="11" fillId="0" borderId="71" xfId="1" applyNumberFormat="1" applyFont="1" applyBorder="1"/>
    <xf numFmtId="165" fontId="11" fillId="0" borderId="64" xfId="1" applyNumberFormat="1" applyFont="1" applyBorder="1"/>
    <xf numFmtId="0" fontId="11" fillId="2" borderId="62" xfId="0" applyFont="1" applyFill="1" applyBorder="1" applyAlignment="1">
      <alignment horizontal="right"/>
    </xf>
    <xf numFmtId="43" fontId="0" fillId="0" borderId="0" xfId="0" applyNumberFormat="1"/>
    <xf numFmtId="0" fontId="4" fillId="0" borderId="0" xfId="0" applyFont="1"/>
    <xf numFmtId="0" fontId="3" fillId="0" borderId="0" xfId="0" applyFont="1"/>
    <xf numFmtId="165" fontId="4" fillId="0" borderId="1" xfId="1" applyNumberFormat="1" applyFont="1" applyBorder="1" applyAlignment="1">
      <alignment vertical="center"/>
    </xf>
    <xf numFmtId="165" fontId="4" fillId="0" borderId="6" xfId="1" applyNumberFormat="1" applyFont="1" applyBorder="1" applyAlignment="1">
      <alignment vertical="center"/>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vertical="center" wrapText="1"/>
    </xf>
    <xf numFmtId="165" fontId="4" fillId="0" borderId="23" xfId="1" applyNumberFormat="1" applyFont="1" applyBorder="1" applyAlignment="1">
      <alignment horizontal="right" vertical="center"/>
    </xf>
    <xf numFmtId="165" fontId="4" fillId="0" borderId="42" xfId="1" applyNumberFormat="1" applyFont="1" applyBorder="1" applyAlignment="1">
      <alignment horizontal="right" vertical="center"/>
    </xf>
    <xf numFmtId="0" fontId="4" fillId="0" borderId="1" xfId="0" applyFont="1" applyBorder="1" applyAlignment="1">
      <alignment vertical="center" wrapText="1"/>
    </xf>
    <xf numFmtId="165" fontId="4" fillId="0" borderId="1" xfId="1" applyNumberFormat="1" applyFont="1" applyBorder="1" applyAlignment="1">
      <alignment horizontal="right" vertical="center"/>
    </xf>
    <xf numFmtId="165" fontId="4" fillId="0" borderId="29" xfId="1" applyNumberFormat="1" applyFont="1" applyBorder="1" applyAlignment="1">
      <alignment horizontal="right" vertical="center"/>
    </xf>
    <xf numFmtId="0" fontId="4" fillId="0" borderId="25" xfId="0" applyFont="1" applyBorder="1" applyAlignment="1">
      <alignment horizontal="center" vertical="center"/>
    </xf>
    <xf numFmtId="0" fontId="4" fillId="0" borderId="26" xfId="0" applyFont="1" applyBorder="1" applyAlignment="1">
      <alignment vertical="center" wrapText="1"/>
    </xf>
    <xf numFmtId="165" fontId="4" fillId="0" borderId="26" xfId="1" applyNumberFormat="1" applyFont="1" applyBorder="1" applyAlignment="1">
      <alignment horizontal="right" vertical="center"/>
    </xf>
    <xf numFmtId="165" fontId="4" fillId="0" borderId="37" xfId="1" applyNumberFormat="1" applyFont="1" applyBorder="1" applyAlignment="1">
      <alignment horizontal="right" vertical="center"/>
    </xf>
    <xf numFmtId="0" fontId="4" fillId="0" borderId="18" xfId="0" applyFont="1" applyBorder="1" applyAlignment="1">
      <alignment horizontal="center" vertical="center"/>
    </xf>
    <xf numFmtId="0" fontId="4" fillId="0" borderId="5" xfId="0" applyFont="1" applyBorder="1" applyAlignment="1">
      <alignment vertical="center" wrapText="1"/>
    </xf>
    <xf numFmtId="165" fontId="4" fillId="0" borderId="29" xfId="1" applyNumberFormat="1" applyFont="1" applyBorder="1" applyAlignment="1">
      <alignment vertical="center"/>
    </xf>
    <xf numFmtId="0" fontId="4" fillId="0" borderId="6" xfId="0" applyFont="1" applyBorder="1" applyAlignment="1">
      <alignment vertical="center" wrapText="1"/>
    </xf>
    <xf numFmtId="165" fontId="4" fillId="0" borderId="30" xfId="1" applyNumberFormat="1" applyFont="1" applyBorder="1" applyAlignment="1">
      <alignment vertical="center"/>
    </xf>
    <xf numFmtId="165" fontId="3" fillId="0" borderId="71" xfId="1" applyNumberFormat="1" applyFont="1" applyBorder="1" applyAlignment="1">
      <alignment horizontal="right" vertical="center"/>
    </xf>
    <xf numFmtId="165" fontId="3" fillId="0" borderId="34" xfId="1" applyNumberFormat="1" applyFont="1" applyBorder="1" applyAlignment="1">
      <alignment horizontal="right" vertical="center"/>
    </xf>
    <xf numFmtId="165" fontId="3" fillId="0" borderId="65" xfId="1" applyNumberFormat="1" applyFont="1" applyBorder="1" applyAlignment="1">
      <alignment horizontal="right" vertical="center"/>
    </xf>
    <xf numFmtId="0" fontId="19" fillId="0" borderId="46" xfId="0" applyFont="1" applyBorder="1"/>
    <xf numFmtId="0" fontId="19" fillId="0" borderId="69" xfId="0" applyFont="1" applyBorder="1" applyAlignment="1">
      <alignment horizontal="right"/>
    </xf>
    <xf numFmtId="0" fontId="19" fillId="0" borderId="43" xfId="0" applyFont="1" applyBorder="1" applyAlignment="1">
      <alignment horizontal="right"/>
    </xf>
    <xf numFmtId="0" fontId="19" fillId="0" borderId="70" xfId="0" applyFont="1" applyBorder="1" applyAlignment="1">
      <alignment horizontal="right"/>
    </xf>
    <xf numFmtId="0" fontId="19" fillId="0" borderId="36" xfId="0" applyFont="1" applyBorder="1" applyAlignment="1">
      <alignment horizontal="right"/>
    </xf>
    <xf numFmtId="165" fontId="4" fillId="2" borderId="5" xfId="1" applyNumberFormat="1" applyFont="1" applyFill="1" applyBorder="1" applyAlignment="1">
      <alignment vertical="center"/>
    </xf>
    <xf numFmtId="165" fontId="4" fillId="0" borderId="5" xfId="1" applyNumberFormat="1" applyFont="1" applyBorder="1" applyAlignment="1">
      <alignment vertical="center"/>
    </xf>
    <xf numFmtId="165" fontId="4" fillId="0" borderId="28" xfId="1" applyNumberFormat="1" applyFont="1" applyBorder="1" applyAlignment="1">
      <alignment vertical="center"/>
    </xf>
    <xf numFmtId="165" fontId="4" fillId="5" borderId="47" xfId="1" applyNumberFormat="1" applyFont="1" applyFill="1" applyBorder="1" applyAlignment="1">
      <alignment vertical="center"/>
    </xf>
    <xf numFmtId="165" fontId="4" fillId="2" borderId="1" xfId="1" applyNumberFormat="1" applyFont="1" applyFill="1" applyBorder="1" applyAlignment="1">
      <alignment vertical="center"/>
    </xf>
    <xf numFmtId="0" fontId="19" fillId="0" borderId="15" xfId="0" applyFont="1" applyBorder="1" applyAlignment="1">
      <alignment horizontal="right"/>
    </xf>
    <xf numFmtId="0" fontId="19" fillId="0" borderId="16" xfId="0" applyFont="1" applyBorder="1" applyAlignment="1">
      <alignment horizontal="right"/>
    </xf>
    <xf numFmtId="0" fontId="19" fillId="0" borderId="17" xfId="0" applyFont="1" applyBorder="1" applyAlignment="1">
      <alignment horizontal="right"/>
    </xf>
    <xf numFmtId="0" fontId="19" fillId="0" borderId="31" xfId="0" applyFont="1" applyBorder="1" applyAlignment="1">
      <alignment horizontal="right"/>
    </xf>
    <xf numFmtId="0" fontId="4" fillId="0" borderId="60" xfId="0" applyFont="1" applyBorder="1" applyAlignment="1">
      <alignment horizontal="center"/>
    </xf>
    <xf numFmtId="0" fontId="4" fillId="0" borderId="8" xfId="0" applyFont="1" applyBorder="1"/>
    <xf numFmtId="43" fontId="4" fillId="0" borderId="8" xfId="1" applyFont="1" applyBorder="1"/>
    <xf numFmtId="3" fontId="4" fillId="0" borderId="30" xfId="0" applyNumberFormat="1" applyFont="1" applyBorder="1"/>
    <xf numFmtId="43" fontId="3" fillId="0" borderId="34" xfId="1" applyFont="1" applyBorder="1" applyAlignment="1">
      <alignment horizontal="right"/>
    </xf>
    <xf numFmtId="165" fontId="3" fillId="0" borderId="27" xfId="1" applyNumberFormat="1" applyFont="1" applyBorder="1"/>
    <xf numFmtId="165" fontId="7" fillId="2" borderId="17" xfId="0" applyNumberFormat="1" applyFont="1" applyFill="1" applyBorder="1" applyAlignment="1">
      <alignment vertical="center" wrapText="1"/>
    </xf>
    <xf numFmtId="165" fontId="7" fillId="2" borderId="19" xfId="0" applyNumberFormat="1" applyFont="1" applyFill="1" applyBorder="1" applyAlignment="1">
      <alignment vertical="center" wrapText="1"/>
    </xf>
    <xf numFmtId="165" fontId="10" fillId="2" borderId="30" xfId="0" applyNumberFormat="1" applyFont="1" applyFill="1" applyBorder="1" applyAlignment="1">
      <alignment vertical="center"/>
    </xf>
    <xf numFmtId="165" fontId="7" fillId="2" borderId="19" xfId="0" applyNumberFormat="1" applyFont="1" applyFill="1" applyBorder="1"/>
    <xf numFmtId="165" fontId="7" fillId="2" borderId="28" xfId="0" applyNumberFormat="1" applyFont="1" applyFill="1" applyBorder="1"/>
    <xf numFmtId="165" fontId="10" fillId="2" borderId="29" xfId="0" applyNumberFormat="1" applyFont="1" applyFill="1" applyBorder="1" applyAlignment="1">
      <alignment vertical="center"/>
    </xf>
    <xf numFmtId="165" fontId="7" fillId="2" borderId="29" xfId="0" applyNumberFormat="1" applyFont="1" applyFill="1" applyBorder="1" applyAlignment="1">
      <alignment vertical="center"/>
    </xf>
    <xf numFmtId="0" fontId="0" fillId="0" borderId="1" xfId="0" applyBorder="1"/>
    <xf numFmtId="0" fontId="1" fillId="0" borderId="1" xfId="0" applyFont="1" applyBorder="1" applyAlignment="1">
      <alignment horizontal="center"/>
    </xf>
    <xf numFmtId="4" fontId="0" fillId="0" borderId="1" xfId="0" applyNumberFormat="1" applyBorder="1"/>
    <xf numFmtId="4" fontId="22" fillId="0" borderId="1" xfId="0" applyNumberFormat="1" applyFont="1" applyBorder="1"/>
    <xf numFmtId="43" fontId="22" fillId="0" borderId="1" xfId="1" applyFont="1" applyBorder="1"/>
    <xf numFmtId="0" fontId="22" fillId="0" borderId="1" xfId="0" applyFont="1" applyBorder="1"/>
    <xf numFmtId="0" fontId="1" fillId="0" borderId="1" xfId="0" applyFont="1" applyBorder="1"/>
    <xf numFmtId="4" fontId="23" fillId="0" borderId="1" xfId="0" applyNumberFormat="1" applyFont="1" applyBorder="1"/>
    <xf numFmtId="4" fontId="0" fillId="0" borderId="0" xfId="0" applyNumberFormat="1"/>
    <xf numFmtId="4" fontId="1" fillId="0" borderId="0" xfId="0" applyNumberFormat="1" applyFont="1"/>
    <xf numFmtId="4" fontId="1" fillId="0" borderId="1" xfId="0" applyNumberFormat="1" applyFont="1" applyBorder="1"/>
    <xf numFmtId="43" fontId="0" fillId="0" borderId="1" xfId="1" applyFont="1" applyBorder="1"/>
    <xf numFmtId="164" fontId="0" fillId="0" borderId="1" xfId="0" applyNumberFormat="1" applyBorder="1"/>
    <xf numFmtId="165" fontId="0" fillId="2" borderId="0" xfId="0" applyNumberFormat="1" applyFill="1"/>
    <xf numFmtId="165" fontId="14" fillId="3" borderId="0" xfId="2" applyNumberFormat="1" applyFont="1"/>
    <xf numFmtId="165" fontId="12" fillId="0" borderId="23" xfId="0" applyNumberFormat="1" applyFont="1" applyBorder="1"/>
    <xf numFmtId="165" fontId="12" fillId="0" borderId="23" xfId="1" applyNumberFormat="1" applyFont="1" applyFill="1" applyBorder="1"/>
    <xf numFmtId="165" fontId="12" fillId="0" borderId="1" xfId="0" applyNumberFormat="1" applyFont="1" applyBorder="1"/>
    <xf numFmtId="165" fontId="12" fillId="0" borderId="1" xfId="1" applyNumberFormat="1" applyFont="1" applyFill="1" applyBorder="1"/>
    <xf numFmtId="165" fontId="10" fillId="0" borderId="6" xfId="0" applyNumberFormat="1" applyFont="1" applyBorder="1"/>
    <xf numFmtId="165" fontId="10" fillId="0" borderId="6" xfId="1" applyNumberFormat="1" applyFont="1" applyFill="1" applyBorder="1"/>
    <xf numFmtId="165" fontId="7" fillId="0" borderId="71" xfId="0" applyNumberFormat="1" applyFont="1" applyBorder="1"/>
    <xf numFmtId="165" fontId="7" fillId="0" borderId="34" xfId="1" applyNumberFormat="1" applyFont="1" applyFill="1" applyBorder="1"/>
    <xf numFmtId="43" fontId="10" fillId="2" borderId="6" xfId="1" applyFont="1" applyFill="1" applyBorder="1" applyAlignment="1">
      <alignment vertical="center"/>
    </xf>
    <xf numFmtId="43" fontId="7" fillId="2" borderId="33" xfId="1" applyFont="1" applyFill="1" applyBorder="1"/>
    <xf numFmtId="43" fontId="12" fillId="2" borderId="8" xfId="1" applyFont="1" applyFill="1" applyBorder="1"/>
    <xf numFmtId="43" fontId="11" fillId="2" borderId="71" xfId="1" applyFont="1" applyFill="1" applyBorder="1"/>
    <xf numFmtId="43" fontId="11" fillId="2" borderId="65" xfId="1" applyFont="1" applyFill="1" applyBorder="1"/>
    <xf numFmtId="43" fontId="12" fillId="2" borderId="19" xfId="1" applyFont="1" applyFill="1" applyBorder="1"/>
    <xf numFmtId="43" fontId="12" fillId="0" borderId="6" xfId="1" applyFont="1" applyBorder="1" applyAlignment="1">
      <alignment vertical="center"/>
    </xf>
    <xf numFmtId="43" fontId="13" fillId="0" borderId="30" xfId="1" applyFont="1" applyBorder="1" applyAlignment="1">
      <alignment vertical="center"/>
    </xf>
    <xf numFmtId="43" fontId="13" fillId="0" borderId="29" xfId="1" applyFont="1" applyBorder="1"/>
    <xf numFmtId="0" fontId="11" fillId="2" borderId="9" xfId="2" applyFont="1" applyFill="1" applyBorder="1" applyAlignment="1"/>
    <xf numFmtId="0" fontId="11" fillId="2" borderId="10" xfId="2" applyFont="1" applyFill="1" applyBorder="1" applyAlignment="1"/>
    <xf numFmtId="0" fontId="24" fillId="2" borderId="23" xfId="0" applyFont="1" applyFill="1" applyBorder="1" applyAlignment="1">
      <alignment vertical="center" wrapText="1"/>
    </xf>
    <xf numFmtId="0" fontId="24" fillId="2" borderId="26" xfId="0" applyFont="1" applyFill="1" applyBorder="1" applyAlignment="1">
      <alignment vertical="center" wrapText="1"/>
    </xf>
    <xf numFmtId="43" fontId="11" fillId="2" borderId="36" xfId="1" applyFont="1" applyFill="1" applyBorder="1" applyAlignment="1"/>
    <xf numFmtId="43" fontId="18" fillId="2" borderId="23" xfId="1" applyFont="1" applyFill="1" applyBorder="1" applyAlignment="1">
      <alignment vertical="center" wrapText="1"/>
    </xf>
    <xf numFmtId="43" fontId="18" fillId="2" borderId="26" xfId="1" applyFont="1" applyFill="1" applyBorder="1" applyAlignment="1">
      <alignment vertical="center" wrapText="1"/>
    </xf>
    <xf numFmtId="0" fontId="12" fillId="2" borderId="56" xfId="0" applyFont="1" applyFill="1" applyBorder="1"/>
    <xf numFmtId="166" fontId="25" fillId="2" borderId="23" xfId="1" applyNumberFormat="1" applyFont="1" applyFill="1" applyBorder="1" applyAlignment="1">
      <alignment vertical="center"/>
    </xf>
    <xf numFmtId="166" fontId="25" fillId="2" borderId="42" xfId="1" applyNumberFormat="1" applyFont="1" applyFill="1" applyBorder="1" applyAlignment="1">
      <alignment vertical="center"/>
    </xf>
    <xf numFmtId="166" fontId="18" fillId="2" borderId="34" xfId="1" applyNumberFormat="1" applyFont="1" applyFill="1" applyBorder="1" applyAlignment="1">
      <alignment vertical="center"/>
    </xf>
    <xf numFmtId="166" fontId="18" fillId="2" borderId="76" xfId="0" applyNumberFormat="1" applyFont="1" applyFill="1" applyBorder="1" applyAlignment="1">
      <alignment vertical="center"/>
    </xf>
    <xf numFmtId="166" fontId="18" fillId="2" borderId="64" xfId="1" applyNumberFormat="1" applyFont="1" applyFill="1" applyBorder="1" applyAlignment="1">
      <alignment vertical="center"/>
    </xf>
    <xf numFmtId="0" fontId="25" fillId="2" borderId="23" xfId="0" applyFont="1" applyFill="1" applyBorder="1" applyAlignment="1">
      <alignment vertical="center" wrapText="1"/>
    </xf>
    <xf numFmtId="43" fontId="3" fillId="2" borderId="71" xfId="1" applyFont="1" applyFill="1" applyBorder="1"/>
    <xf numFmtId="43" fontId="3" fillId="0" borderId="76" xfId="1" applyFont="1" applyBorder="1" applyAlignment="1">
      <alignment horizontal="right"/>
    </xf>
    <xf numFmtId="43" fontId="3" fillId="0" borderId="64" xfId="1" applyFont="1" applyBorder="1" applyAlignment="1">
      <alignment horizontal="right"/>
    </xf>
    <xf numFmtId="0" fontId="11" fillId="2" borderId="33" xfId="0" applyFont="1" applyFill="1" applyBorder="1"/>
    <xf numFmtId="165" fontId="9" fillId="2" borderId="64" xfId="1" applyNumberFormat="1" applyFont="1" applyFill="1" applyBorder="1"/>
    <xf numFmtId="0" fontId="14" fillId="2" borderId="1" xfId="0" applyFont="1" applyFill="1" applyBorder="1"/>
    <xf numFmtId="165" fontId="12" fillId="2" borderId="1" xfId="1" applyNumberFormat="1" applyFont="1" applyFill="1" applyBorder="1"/>
    <xf numFmtId="0" fontId="14" fillId="2" borderId="18" xfId="2" applyFont="1" applyFill="1" applyBorder="1" applyAlignment="1">
      <alignment horizontal="center"/>
    </xf>
    <xf numFmtId="0" fontId="14" fillId="2" borderId="5" xfId="0" applyFont="1" applyFill="1" applyBorder="1"/>
    <xf numFmtId="0" fontId="14" fillId="2" borderId="21" xfId="2" applyFont="1" applyFill="1" applyBorder="1" applyAlignment="1">
      <alignment horizontal="center"/>
    </xf>
    <xf numFmtId="0" fontId="14" fillId="2" borderId="6" xfId="0" applyFont="1" applyFill="1" applyBorder="1"/>
    <xf numFmtId="165" fontId="12" fillId="2" borderId="6" xfId="1" applyNumberFormat="1" applyFont="1" applyFill="1" applyBorder="1"/>
    <xf numFmtId="165" fontId="12" fillId="2" borderId="30" xfId="1" applyNumberFormat="1" applyFont="1" applyFill="1" applyBorder="1"/>
    <xf numFmtId="165" fontId="11" fillId="2" borderId="71" xfId="1" applyNumberFormat="1" applyFont="1" applyFill="1" applyBorder="1"/>
    <xf numFmtId="165" fontId="11" fillId="2" borderId="65" xfId="1" applyNumberFormat="1" applyFont="1" applyFill="1" applyBorder="1"/>
    <xf numFmtId="0" fontId="14" fillId="2" borderId="23" xfId="0" applyFont="1" applyFill="1" applyBorder="1"/>
    <xf numFmtId="165" fontId="12" fillId="2" borderId="23" xfId="1" applyNumberFormat="1" applyFont="1" applyFill="1" applyBorder="1"/>
    <xf numFmtId="165" fontId="12" fillId="2" borderId="28" xfId="1" applyNumberFormat="1" applyFont="1" applyFill="1" applyBorder="1"/>
    <xf numFmtId="165" fontId="12" fillId="2" borderId="5" xfId="1" applyNumberFormat="1" applyFont="1" applyFill="1" applyBorder="1"/>
    <xf numFmtId="165" fontId="16" fillId="2" borderId="56" xfId="1" applyNumberFormat="1" applyFont="1" applyFill="1" applyBorder="1"/>
    <xf numFmtId="165" fontId="16" fillId="2" borderId="24" xfId="1" applyNumberFormat="1" applyFont="1" applyFill="1" applyBorder="1"/>
    <xf numFmtId="0" fontId="14" fillId="2" borderId="25" xfId="2" applyFont="1" applyFill="1" applyBorder="1" applyAlignment="1">
      <alignment horizontal="center"/>
    </xf>
    <xf numFmtId="165" fontId="16" fillId="2" borderId="26" xfId="1" applyNumberFormat="1" applyFont="1" applyFill="1" applyBorder="1"/>
    <xf numFmtId="0" fontId="26" fillId="0" borderId="36" xfId="0" applyFont="1" applyBorder="1" applyAlignment="1">
      <alignment horizontal="center" vertical="center" wrapText="1"/>
    </xf>
    <xf numFmtId="0" fontId="26" fillId="0" borderId="11" xfId="0" applyFont="1" applyBorder="1" applyAlignment="1">
      <alignment horizontal="center" vertical="center" wrapText="1"/>
    </xf>
    <xf numFmtId="165" fontId="28" fillId="0" borderId="0" xfId="1" applyNumberFormat="1" applyFont="1" applyAlignment="1"/>
    <xf numFmtId="165" fontId="28" fillId="2" borderId="49" xfId="1" applyNumberFormat="1" applyFont="1" applyFill="1" applyBorder="1" applyAlignment="1"/>
    <xf numFmtId="165" fontId="28" fillId="2" borderId="14" xfId="1" applyNumberFormat="1" applyFont="1" applyFill="1" applyBorder="1" applyAlignment="1"/>
    <xf numFmtId="165" fontId="28" fillId="2" borderId="0" xfId="1" applyNumberFormat="1" applyFont="1" applyFill="1" applyBorder="1" applyAlignment="1"/>
    <xf numFmtId="165" fontId="27" fillId="2" borderId="0" xfId="1" applyNumberFormat="1" applyFont="1" applyFill="1" applyBorder="1" applyAlignment="1">
      <alignment horizontal="left"/>
    </xf>
    <xf numFmtId="165" fontId="28" fillId="2" borderId="0" xfId="1" applyNumberFormat="1" applyFont="1" applyFill="1" applyAlignment="1"/>
    <xf numFmtId="165" fontId="27" fillId="2" borderId="55" xfId="1" applyNumberFormat="1" applyFont="1" applyFill="1" applyBorder="1" applyAlignment="1"/>
    <xf numFmtId="165" fontId="27" fillId="2" borderId="56" xfId="1" applyNumberFormat="1" applyFont="1" applyFill="1" applyBorder="1" applyAlignment="1"/>
    <xf numFmtId="0" fontId="29" fillId="0" borderId="36" xfId="0" applyFont="1" applyBorder="1" applyAlignment="1">
      <alignment horizontal="center" vertical="center" wrapText="1"/>
    </xf>
    <xf numFmtId="0" fontId="29" fillId="0" borderId="11" xfId="0" applyFont="1" applyBorder="1" applyAlignment="1">
      <alignment horizontal="center" vertical="center" wrapText="1"/>
    </xf>
    <xf numFmtId="165" fontId="28" fillId="2" borderId="73" xfId="1" applyNumberFormat="1" applyFont="1" applyFill="1" applyBorder="1" applyAlignment="1"/>
    <xf numFmtId="165" fontId="28" fillId="2" borderId="44" xfId="1" applyNumberFormat="1" applyFont="1" applyFill="1" applyBorder="1" applyAlignment="1"/>
    <xf numFmtId="165" fontId="28" fillId="2" borderId="20" xfId="1" applyNumberFormat="1" applyFont="1" applyFill="1" applyBorder="1" applyAlignment="1">
      <alignment horizontal="center"/>
    </xf>
    <xf numFmtId="165" fontId="28" fillId="2" borderId="2" xfId="1" applyNumberFormat="1" applyFont="1" applyFill="1" applyBorder="1" applyAlignment="1"/>
    <xf numFmtId="165" fontId="28" fillId="2" borderId="40" xfId="1" applyNumberFormat="1" applyFont="1" applyFill="1" applyBorder="1" applyAlignment="1"/>
    <xf numFmtId="165" fontId="28" fillId="2" borderId="18" xfId="1" applyNumberFormat="1" applyFont="1" applyFill="1" applyBorder="1" applyAlignment="1">
      <alignment horizontal="center"/>
    </xf>
    <xf numFmtId="165" fontId="28" fillId="2" borderId="41" xfId="1" applyNumberFormat="1" applyFont="1" applyFill="1" applyBorder="1" applyAlignment="1"/>
    <xf numFmtId="165" fontId="28" fillId="2" borderId="21" xfId="1" applyNumberFormat="1" applyFont="1" applyFill="1" applyBorder="1" applyAlignment="1">
      <alignment horizontal="center"/>
    </xf>
    <xf numFmtId="165" fontId="28" fillId="2" borderId="66" xfId="1" applyNumberFormat="1" applyFont="1" applyFill="1" applyBorder="1" applyAlignment="1"/>
    <xf numFmtId="165" fontId="28" fillId="2" borderId="50" xfId="1" applyNumberFormat="1" applyFont="1" applyFill="1" applyBorder="1" applyAlignment="1"/>
    <xf numFmtId="165" fontId="28" fillId="2" borderId="67" xfId="1" applyNumberFormat="1" applyFont="1" applyFill="1" applyBorder="1" applyAlignment="1"/>
    <xf numFmtId="165" fontId="27" fillId="2" borderId="71" xfId="1" applyNumberFormat="1" applyFont="1" applyFill="1" applyBorder="1" applyAlignment="1"/>
    <xf numFmtId="165" fontId="27" fillId="2" borderId="65" xfId="1" applyNumberFormat="1" applyFont="1" applyFill="1" applyBorder="1" applyAlignment="1"/>
    <xf numFmtId="165" fontId="27" fillId="2" borderId="0" xfId="1" applyNumberFormat="1" applyFont="1" applyFill="1" applyAlignment="1"/>
    <xf numFmtId="165" fontId="28" fillId="2" borderId="1" xfId="1" applyNumberFormat="1" applyFont="1" applyFill="1" applyBorder="1" applyAlignment="1"/>
    <xf numFmtId="165" fontId="28" fillId="2" borderId="5" xfId="1" applyNumberFormat="1" applyFont="1" applyFill="1" applyBorder="1" applyAlignment="1"/>
    <xf numFmtId="165" fontId="28" fillId="2" borderId="6" xfId="1" applyNumberFormat="1" applyFont="1" applyFill="1" applyBorder="1" applyAlignment="1"/>
    <xf numFmtId="165" fontId="27" fillId="0" borderId="0" xfId="1" applyNumberFormat="1" applyFont="1" applyAlignment="1"/>
    <xf numFmtId="165" fontId="27" fillId="2" borderId="64" xfId="1" applyNumberFormat="1" applyFont="1" applyFill="1" applyBorder="1" applyAlignment="1"/>
    <xf numFmtId="165" fontId="28" fillId="0" borderId="0" xfId="1" applyNumberFormat="1" applyFont="1" applyAlignment="1">
      <alignment horizontal="center"/>
    </xf>
    <xf numFmtId="165" fontId="28" fillId="0" borderId="1" xfId="1" applyNumberFormat="1" applyFont="1" applyBorder="1" applyAlignment="1"/>
    <xf numFmtId="165" fontId="28" fillId="2" borderId="22" xfId="1" applyNumberFormat="1" applyFont="1" applyFill="1" applyBorder="1" applyAlignment="1">
      <alignment horizontal="center" vertical="center"/>
    </xf>
    <xf numFmtId="165" fontId="28" fillId="2" borderId="23" xfId="1" applyNumberFormat="1" applyFont="1" applyFill="1" applyBorder="1" applyAlignment="1">
      <alignment horizontal="left" vertical="center" wrapText="1"/>
    </xf>
    <xf numFmtId="165" fontId="28" fillId="2" borderId="23" xfId="1" applyNumberFormat="1" applyFont="1" applyFill="1" applyBorder="1" applyAlignment="1">
      <alignment horizontal="right" vertical="center"/>
    </xf>
    <xf numFmtId="165" fontId="28" fillId="2" borderId="42" xfId="1" applyNumberFormat="1" applyFont="1" applyFill="1" applyBorder="1" applyAlignment="1">
      <alignment horizontal="right" vertical="center"/>
    </xf>
    <xf numFmtId="165" fontId="28" fillId="2" borderId="20" xfId="1" applyNumberFormat="1" applyFont="1" applyFill="1" applyBorder="1" applyAlignment="1">
      <alignment horizontal="center" vertical="center"/>
    </xf>
    <xf numFmtId="165" fontId="28" fillId="2" borderId="1" xfId="1" applyNumberFormat="1" applyFont="1" applyFill="1" applyBorder="1" applyAlignment="1">
      <alignment horizontal="left" vertical="center" wrapText="1"/>
    </xf>
    <xf numFmtId="165" fontId="28" fillId="2" borderId="1" xfId="1" applyNumberFormat="1" applyFont="1" applyFill="1" applyBorder="1" applyAlignment="1">
      <alignment horizontal="right" vertical="center"/>
    </xf>
    <xf numFmtId="165" fontId="28" fillId="2" borderId="29" xfId="1" applyNumberFormat="1" applyFont="1" applyFill="1" applyBorder="1" applyAlignment="1">
      <alignment horizontal="right" vertical="center"/>
    </xf>
    <xf numFmtId="165" fontId="28" fillId="2" borderId="25" xfId="1" applyNumberFormat="1" applyFont="1" applyFill="1" applyBorder="1" applyAlignment="1">
      <alignment horizontal="center" vertical="center"/>
    </xf>
    <xf numFmtId="165" fontId="28" fillId="2" borderId="26" xfId="1" applyNumberFormat="1" applyFont="1" applyFill="1" applyBorder="1" applyAlignment="1">
      <alignment horizontal="left" vertical="center" wrapText="1"/>
    </xf>
    <xf numFmtId="165" fontId="28" fillId="2" borderId="26" xfId="1" applyNumberFormat="1" applyFont="1" applyFill="1" applyBorder="1" applyAlignment="1">
      <alignment horizontal="right" vertical="center"/>
    </xf>
    <xf numFmtId="165" fontId="28" fillId="2" borderId="37" xfId="1" applyNumberFormat="1" applyFont="1" applyFill="1" applyBorder="1" applyAlignment="1">
      <alignment horizontal="right" vertical="center"/>
    </xf>
    <xf numFmtId="165" fontId="28" fillId="2" borderId="0" xfId="1" applyNumberFormat="1" applyFont="1" applyFill="1" applyBorder="1" applyAlignment="1">
      <alignment horizontal="right" vertical="center"/>
    </xf>
    <xf numFmtId="165" fontId="28" fillId="2" borderId="0" xfId="1" applyNumberFormat="1" applyFont="1" applyFill="1" applyBorder="1" applyAlignment="1">
      <alignment horizontal="left" vertical="center"/>
    </xf>
    <xf numFmtId="165" fontId="28" fillId="2" borderId="0" xfId="1" applyNumberFormat="1" applyFont="1" applyFill="1" applyAlignment="1">
      <alignment horizontal="center"/>
    </xf>
    <xf numFmtId="165" fontId="28" fillId="2" borderId="0" xfId="1" applyNumberFormat="1" applyFont="1" applyFill="1" applyAlignment="1">
      <alignment horizontal="right"/>
    </xf>
    <xf numFmtId="165" fontId="28" fillId="0" borderId="77" xfId="1" applyNumberFormat="1" applyFont="1" applyBorder="1" applyAlignment="1">
      <alignment vertical="center"/>
    </xf>
    <xf numFmtId="165" fontId="28" fillId="0" borderId="5" xfId="1" applyNumberFormat="1" applyFont="1" applyBorder="1" applyAlignment="1">
      <alignment vertical="center"/>
    </xf>
    <xf numFmtId="165" fontId="28" fillId="0" borderId="23" xfId="1" applyNumberFormat="1" applyFont="1" applyBorder="1" applyAlignment="1">
      <alignment vertical="center"/>
    </xf>
    <xf numFmtId="165" fontId="28" fillId="0" borderId="42" xfId="1" applyNumberFormat="1" applyFont="1" applyBorder="1" applyAlignment="1">
      <alignment vertical="center"/>
    </xf>
    <xf numFmtId="165" fontId="28" fillId="0" borderId="4" xfId="1" applyNumberFormat="1" applyFont="1" applyBorder="1" applyAlignment="1">
      <alignment vertical="center"/>
    </xf>
    <xf numFmtId="165" fontId="28" fillId="0" borderId="1" xfId="1" applyNumberFormat="1" applyFont="1" applyBorder="1" applyAlignment="1">
      <alignment vertical="center"/>
    </xf>
    <xf numFmtId="165" fontId="28" fillId="0" borderId="29" xfId="1" applyNumberFormat="1" applyFont="1" applyBorder="1" applyAlignment="1">
      <alignment vertical="center"/>
    </xf>
    <xf numFmtId="165" fontId="27" fillId="0" borderId="53" xfId="1" applyNumberFormat="1" applyFont="1" applyBorder="1" applyAlignment="1">
      <alignment horizontal="right"/>
    </xf>
    <xf numFmtId="165" fontId="27" fillId="0" borderId="8" xfId="1" applyNumberFormat="1" applyFont="1" applyBorder="1" applyAlignment="1">
      <alignment horizontal="right"/>
    </xf>
    <xf numFmtId="165" fontId="27" fillId="0" borderId="19" xfId="1" applyNumberFormat="1" applyFont="1" applyBorder="1" applyAlignment="1">
      <alignment horizontal="right"/>
    </xf>
    <xf numFmtId="165" fontId="28" fillId="0" borderId="48" xfId="1" applyNumberFormat="1" applyFont="1" applyBorder="1" applyAlignment="1">
      <alignment horizontal="left" vertical="center"/>
    </xf>
    <xf numFmtId="165" fontId="28" fillId="0" borderId="68" xfId="1" applyNumberFormat="1" applyFont="1" applyBorder="1" applyAlignment="1">
      <alignment horizontal="left" vertical="center"/>
    </xf>
    <xf numFmtId="165" fontId="28" fillId="0" borderId="38" xfId="1" applyNumberFormat="1" applyFont="1" applyBorder="1" applyAlignment="1">
      <alignment vertical="center"/>
    </xf>
    <xf numFmtId="165" fontId="28" fillId="0" borderId="49" xfId="1" applyNumberFormat="1" applyFont="1" applyBorder="1" applyAlignment="1">
      <alignment horizontal="left" vertical="center"/>
    </xf>
    <xf numFmtId="165" fontId="28" fillId="0" borderId="74" xfId="1" applyNumberFormat="1" applyFont="1" applyBorder="1" applyAlignment="1">
      <alignment horizontal="left" vertical="center"/>
    </xf>
    <xf numFmtId="165" fontId="28" fillId="0" borderId="50" xfId="1" applyNumberFormat="1" applyFont="1" applyBorder="1" applyAlignment="1">
      <alignment horizontal="left" vertical="center"/>
    </xf>
    <xf numFmtId="165" fontId="27" fillId="0" borderId="43" xfId="1" applyNumberFormat="1" applyFont="1" applyBorder="1" applyAlignment="1"/>
    <xf numFmtId="165" fontId="27" fillId="0" borderId="27" xfId="1" applyNumberFormat="1" applyFont="1" applyBorder="1" applyAlignment="1"/>
    <xf numFmtId="165" fontId="28" fillId="0" borderId="0" xfId="1" applyNumberFormat="1" applyFont="1" applyAlignment="1">
      <alignment horizontal="left"/>
    </xf>
    <xf numFmtId="165" fontId="28" fillId="2" borderId="0" xfId="1" applyNumberFormat="1" applyFont="1" applyFill="1" applyBorder="1" applyAlignment="1">
      <alignment horizontal="center"/>
    </xf>
    <xf numFmtId="165" fontId="27" fillId="2" borderId="0" xfId="1" applyNumberFormat="1" applyFont="1" applyFill="1" applyBorder="1" applyAlignment="1"/>
    <xf numFmtId="165" fontId="28" fillId="2" borderId="0" xfId="1" applyNumberFormat="1" applyFont="1" applyFill="1" applyBorder="1" applyAlignment="1">
      <alignment horizontal="center" vertical="center"/>
    </xf>
    <xf numFmtId="0" fontId="28" fillId="0" borderId="0" xfId="1" applyNumberFormat="1" applyFont="1" applyAlignment="1"/>
    <xf numFmtId="0" fontId="27" fillId="0" borderId="18" xfId="1" applyNumberFormat="1" applyFont="1" applyBorder="1" applyAlignment="1">
      <alignment horizontal="center" vertical="center"/>
    </xf>
    <xf numFmtId="0" fontId="27" fillId="0" borderId="5" xfId="1" applyNumberFormat="1" applyFont="1" applyBorder="1" applyAlignment="1">
      <alignment horizontal="left" vertical="center"/>
    </xf>
    <xf numFmtId="0" fontId="27" fillId="0" borderId="28" xfId="1" applyNumberFormat="1" applyFont="1" applyBorder="1" applyAlignment="1">
      <alignment horizontal="justify" vertical="center"/>
    </xf>
    <xf numFmtId="0" fontId="27" fillId="0" borderId="20" xfId="1" applyNumberFormat="1" applyFont="1" applyBorder="1" applyAlignment="1">
      <alignment horizontal="center" vertical="center"/>
    </xf>
    <xf numFmtId="0" fontId="27" fillId="0" borderId="1" xfId="1" applyNumberFormat="1" applyFont="1" applyBorder="1" applyAlignment="1">
      <alignment horizontal="left" vertical="center"/>
    </xf>
    <xf numFmtId="0" fontId="28" fillId="0" borderId="29" xfId="1" applyNumberFormat="1" applyFont="1" applyBorder="1" applyAlignment="1">
      <alignment horizontal="justify" vertical="center"/>
    </xf>
    <xf numFmtId="0" fontId="28" fillId="0" borderId="29" xfId="1" applyNumberFormat="1" applyFont="1" applyBorder="1" applyAlignment="1"/>
    <xf numFmtId="0" fontId="27" fillId="0" borderId="29" xfId="1" applyNumberFormat="1" applyFont="1" applyBorder="1" applyAlignment="1">
      <alignment horizontal="justify" vertical="center"/>
    </xf>
    <xf numFmtId="0" fontId="27" fillId="0" borderId="1" xfId="1" applyNumberFormat="1" applyFont="1" applyBorder="1" applyAlignment="1">
      <alignment horizontal="right" vertical="center"/>
    </xf>
    <xf numFmtId="0" fontId="27" fillId="0" borderId="25" xfId="1" applyNumberFormat="1" applyFont="1" applyBorder="1" applyAlignment="1">
      <alignment horizontal="center" vertical="center"/>
    </xf>
    <xf numFmtId="0" fontId="27" fillId="0" borderId="26" xfId="1" applyNumberFormat="1" applyFont="1" applyBorder="1" applyAlignment="1">
      <alignment horizontal="left" vertical="center"/>
    </xf>
    <xf numFmtId="0" fontId="28" fillId="0" borderId="37" xfId="1" applyNumberFormat="1" applyFont="1" applyBorder="1" applyAlignment="1"/>
    <xf numFmtId="0" fontId="27" fillId="0" borderId="0" xfId="1" applyNumberFormat="1" applyFont="1" applyAlignment="1">
      <alignment horizontal="center" vertical="center"/>
    </xf>
    <xf numFmtId="0" fontId="27" fillId="0" borderId="0" xfId="1" applyNumberFormat="1" applyFont="1" applyAlignment="1">
      <alignment horizontal="left" vertical="center"/>
    </xf>
    <xf numFmtId="0" fontId="27" fillId="0" borderId="22" xfId="1" applyNumberFormat="1" applyFont="1" applyBorder="1" applyAlignment="1">
      <alignment horizontal="center" vertical="center"/>
    </xf>
    <xf numFmtId="0" fontId="27" fillId="0" borderId="23" xfId="1" applyNumberFormat="1" applyFont="1" applyBorder="1" applyAlignment="1">
      <alignment horizontal="left" vertical="center"/>
    </xf>
    <xf numFmtId="0" fontId="27" fillId="0" borderId="42" xfId="1" applyNumberFormat="1" applyFont="1" applyBorder="1" applyAlignment="1">
      <alignment horizontal="justify" vertical="center"/>
    </xf>
    <xf numFmtId="0" fontId="28" fillId="0" borderId="58" xfId="1" applyNumberFormat="1" applyFont="1" applyBorder="1" applyAlignment="1"/>
    <xf numFmtId="0" fontId="28" fillId="0" borderId="3" xfId="1" applyNumberFormat="1" applyFont="1" applyBorder="1" applyAlignment="1"/>
    <xf numFmtId="0" fontId="28" fillId="0" borderId="75" xfId="1" applyNumberFormat="1" applyFont="1" applyBorder="1" applyAlignment="1"/>
    <xf numFmtId="0" fontId="28" fillId="0" borderId="37" xfId="1" applyNumberFormat="1" applyFont="1" applyBorder="1" applyAlignment="1">
      <alignment horizontal="justify" vertical="center"/>
    </xf>
    <xf numFmtId="165" fontId="27" fillId="0" borderId="1" xfId="1" applyNumberFormat="1" applyFont="1" applyBorder="1" applyAlignment="1"/>
    <xf numFmtId="165" fontId="27" fillId="2" borderId="44" xfId="1" applyNumberFormat="1" applyFont="1" applyFill="1" applyBorder="1" applyAlignment="1">
      <alignment horizontal="center"/>
    </xf>
    <xf numFmtId="165" fontId="27" fillId="2" borderId="53" xfId="1" applyNumberFormat="1" applyFont="1" applyFill="1" applyBorder="1" applyAlignment="1">
      <alignment horizontal="center"/>
    </xf>
    <xf numFmtId="165" fontId="27" fillId="2" borderId="8" xfId="1" applyNumberFormat="1" applyFont="1" applyFill="1" applyBorder="1" applyAlignment="1">
      <alignment horizontal="center"/>
    </xf>
    <xf numFmtId="165" fontId="27" fillId="2" borderId="7" xfId="1" applyNumberFormat="1" applyFont="1" applyFill="1" applyBorder="1" applyAlignment="1">
      <alignment horizontal="center"/>
    </xf>
    <xf numFmtId="165" fontId="27" fillId="2" borderId="0" xfId="1" applyNumberFormat="1" applyFont="1" applyFill="1" applyBorder="1" applyAlignment="1">
      <alignment horizontal="right"/>
    </xf>
    <xf numFmtId="165" fontId="28" fillId="2" borderId="0" xfId="1" applyNumberFormat="1" applyFont="1" applyFill="1" applyBorder="1" applyAlignment="1">
      <alignment horizontal="right"/>
    </xf>
    <xf numFmtId="165" fontId="27" fillId="2" borderId="0" xfId="1" applyNumberFormat="1" applyFont="1" applyFill="1" applyBorder="1" applyAlignment="1">
      <alignment horizontal="center"/>
    </xf>
    <xf numFmtId="165" fontId="31" fillId="2" borderId="0" xfId="1" applyNumberFormat="1" applyFont="1" applyFill="1" applyBorder="1" applyAlignment="1"/>
    <xf numFmtId="165" fontId="28" fillId="2" borderId="1" xfId="1" applyNumberFormat="1" applyFont="1" applyFill="1" applyBorder="1"/>
    <xf numFmtId="165" fontId="28" fillId="2" borderId="5" xfId="1" applyNumberFormat="1" applyFont="1" applyFill="1" applyBorder="1"/>
    <xf numFmtId="165" fontId="28" fillId="2" borderId="6" xfId="1" applyNumberFormat="1" applyFont="1" applyFill="1" applyBorder="1"/>
    <xf numFmtId="165" fontId="28" fillId="2" borderId="55" xfId="1" applyNumberFormat="1" applyFont="1" applyFill="1" applyBorder="1" applyAlignment="1"/>
    <xf numFmtId="0" fontId="29" fillId="0" borderId="1" xfId="0" applyFont="1" applyBorder="1" applyAlignment="1">
      <alignment horizontal="center" vertical="center" wrapText="1"/>
    </xf>
    <xf numFmtId="165" fontId="27" fillId="0" borderId="1" xfId="1" applyNumberFormat="1" applyFont="1" applyBorder="1" applyAlignment="1">
      <alignment horizontal="left"/>
    </xf>
    <xf numFmtId="165" fontId="28" fillId="0" borderId="1" xfId="1" applyNumberFormat="1" applyFont="1" applyBorder="1" applyAlignment="1">
      <alignment horizontal="center"/>
    </xf>
    <xf numFmtId="165" fontId="27" fillId="0" borderId="1" xfId="1" applyNumberFormat="1" applyFont="1" applyBorder="1" applyAlignment="1">
      <alignment horizontal="center"/>
    </xf>
    <xf numFmtId="165" fontId="28" fillId="0" borderId="1" xfId="1" applyNumberFormat="1" applyFont="1" applyBorder="1" applyAlignment="1">
      <alignment horizontal="left"/>
    </xf>
    <xf numFmtId="165" fontId="28" fillId="0" borderId="1" xfId="1" applyNumberFormat="1" applyFont="1" applyBorder="1"/>
    <xf numFmtId="165" fontId="34" fillId="0" borderId="1" xfId="1" applyNumberFormat="1" applyFont="1" applyFill="1" applyBorder="1" applyAlignment="1">
      <alignment vertical="center"/>
    </xf>
    <xf numFmtId="0" fontId="33" fillId="0" borderId="1" xfId="1" applyNumberFormat="1" applyFont="1" applyFill="1" applyBorder="1" applyAlignment="1">
      <alignment horizontal="center" vertical="center"/>
    </xf>
    <xf numFmtId="165" fontId="33" fillId="0" borderId="1" xfId="1" applyNumberFormat="1" applyFont="1" applyFill="1" applyBorder="1" applyAlignment="1">
      <alignment horizontal="right" vertical="center" wrapText="1"/>
    </xf>
    <xf numFmtId="0" fontId="34" fillId="0" borderId="1" xfId="1" applyNumberFormat="1" applyFont="1" applyFill="1" applyBorder="1" applyAlignment="1">
      <alignment horizontal="center" vertical="center"/>
    </xf>
    <xf numFmtId="165" fontId="34" fillId="0" borderId="1" xfId="1" applyNumberFormat="1" applyFont="1" applyFill="1" applyBorder="1" applyAlignment="1">
      <alignment horizontal="right" vertical="center"/>
    </xf>
    <xf numFmtId="43" fontId="34" fillId="0" borderId="1" xfId="1" applyFont="1" applyFill="1" applyBorder="1" applyAlignment="1">
      <alignment horizontal="right" vertical="center"/>
    </xf>
    <xf numFmtId="165" fontId="33" fillId="0" borderId="1" xfId="1" applyNumberFormat="1" applyFont="1" applyFill="1" applyBorder="1" applyAlignment="1">
      <alignment vertical="center"/>
    </xf>
    <xf numFmtId="165" fontId="33" fillId="0" borderId="1" xfId="1" applyNumberFormat="1" applyFont="1" applyFill="1" applyBorder="1" applyAlignment="1">
      <alignment horizontal="right" vertical="center"/>
    </xf>
    <xf numFmtId="43" fontId="33" fillId="0" borderId="1" xfId="1" applyFont="1" applyFill="1" applyBorder="1" applyAlignment="1">
      <alignment horizontal="right" vertical="center"/>
    </xf>
    <xf numFmtId="165" fontId="33" fillId="0" borderId="1" xfId="1" applyNumberFormat="1" applyFont="1" applyFill="1" applyBorder="1" applyAlignment="1">
      <alignment horizontal="left" vertical="center"/>
    </xf>
    <xf numFmtId="165" fontId="34" fillId="0" borderId="1" xfId="1" applyNumberFormat="1" applyFont="1" applyFill="1" applyBorder="1" applyAlignment="1">
      <alignment horizontal="left" vertical="center"/>
    </xf>
    <xf numFmtId="43" fontId="33" fillId="0" borderId="1" xfId="1" applyFont="1" applyFill="1" applyBorder="1" applyAlignment="1">
      <alignment vertical="center"/>
    </xf>
    <xf numFmtId="165" fontId="33" fillId="0" borderId="1" xfId="1" applyNumberFormat="1" applyFont="1" applyFill="1" applyBorder="1" applyAlignment="1">
      <alignment horizontal="center" vertical="center"/>
    </xf>
    <xf numFmtId="43" fontId="33" fillId="0" borderId="1" xfId="1" applyFont="1" applyFill="1" applyBorder="1" applyAlignment="1">
      <alignment horizontal="center" vertical="center"/>
    </xf>
    <xf numFmtId="43" fontId="34" fillId="0" borderId="1" xfId="1" applyFont="1" applyFill="1" applyBorder="1" applyAlignment="1">
      <alignment vertical="center"/>
    </xf>
    <xf numFmtId="165" fontId="34" fillId="0" borderId="1" xfId="1" applyNumberFormat="1" applyFont="1" applyFill="1" applyBorder="1" applyAlignment="1">
      <alignment horizontal="center" vertical="center"/>
    </xf>
    <xf numFmtId="43" fontId="33" fillId="0" borderId="1" xfId="1" applyFont="1" applyFill="1" applyBorder="1" applyAlignment="1">
      <alignment horizontal="center" vertical="center" wrapText="1"/>
    </xf>
    <xf numFmtId="165" fontId="35" fillId="0" borderId="1" xfId="1" applyNumberFormat="1" applyFont="1" applyFill="1" applyBorder="1" applyAlignment="1">
      <alignment vertical="center"/>
    </xf>
    <xf numFmtId="165" fontId="33" fillId="0" borderId="1" xfId="1" quotePrefix="1" applyNumberFormat="1" applyFont="1" applyFill="1" applyBorder="1" applyAlignment="1">
      <alignment horizontal="center" vertical="center"/>
    </xf>
    <xf numFmtId="9" fontId="33" fillId="0" borderId="1" xfId="4" applyFont="1" applyFill="1" applyBorder="1" applyAlignment="1">
      <alignment vertical="center"/>
    </xf>
    <xf numFmtId="9" fontId="33" fillId="0" borderId="1" xfId="4" applyFont="1" applyFill="1" applyBorder="1" applyAlignment="1">
      <alignment horizontal="center" vertical="center"/>
    </xf>
    <xf numFmtId="49" fontId="33" fillId="0" borderId="1" xfId="4" applyNumberFormat="1" applyFont="1" applyFill="1" applyBorder="1" applyAlignment="1">
      <alignment horizontal="center" vertical="center"/>
    </xf>
    <xf numFmtId="9" fontId="34" fillId="0" borderId="1" xfId="4" applyFont="1" applyFill="1" applyBorder="1" applyAlignment="1">
      <alignment vertical="center"/>
    </xf>
    <xf numFmtId="0" fontId="33" fillId="0" borderId="1" xfId="0" applyFont="1" applyBorder="1" applyAlignment="1">
      <alignment horizontal="center" vertical="center" wrapText="1"/>
    </xf>
    <xf numFmtId="0" fontId="33" fillId="0" borderId="1" xfId="1" applyNumberFormat="1" applyFont="1" applyFill="1" applyBorder="1" applyAlignment="1">
      <alignment horizontal="left" vertical="center"/>
    </xf>
    <xf numFmtId="165" fontId="33" fillId="0" borderId="1" xfId="1" applyNumberFormat="1" applyFont="1" applyFill="1" applyBorder="1" applyAlignment="1">
      <alignment horizontal="center" vertical="center" wrapText="1"/>
    </xf>
    <xf numFmtId="165" fontId="33" fillId="0" borderId="1" xfId="1" quotePrefix="1" applyNumberFormat="1" applyFont="1" applyFill="1" applyBorder="1" applyAlignment="1">
      <alignment vertical="center"/>
    </xf>
    <xf numFmtId="0" fontId="34" fillId="0" borderId="1" xfId="1" applyNumberFormat="1" applyFont="1" applyFill="1" applyBorder="1" applyAlignment="1">
      <alignment vertical="center"/>
    </xf>
    <xf numFmtId="165" fontId="36" fillId="0" borderId="1" xfId="1" applyNumberFormat="1" applyFont="1" applyFill="1" applyBorder="1" applyAlignment="1">
      <alignment vertical="center"/>
    </xf>
    <xf numFmtId="0" fontId="37" fillId="0" borderId="1" xfId="1" applyNumberFormat="1" applyFont="1" applyFill="1" applyBorder="1" applyAlignment="1">
      <alignment horizontal="center" vertical="center"/>
    </xf>
    <xf numFmtId="165" fontId="36" fillId="0" borderId="1" xfId="1" applyNumberFormat="1" applyFont="1" applyFill="1" applyBorder="1" applyAlignment="1">
      <alignment horizontal="right" vertical="center"/>
    </xf>
    <xf numFmtId="0" fontId="34" fillId="0" borderId="1" xfId="1" quotePrefix="1" applyNumberFormat="1" applyFont="1" applyFill="1" applyBorder="1" applyAlignment="1">
      <alignment horizontal="center" vertical="center"/>
    </xf>
    <xf numFmtId="43" fontId="33" fillId="0" borderId="1" xfId="1" quotePrefix="1" applyFont="1" applyFill="1" applyBorder="1" applyAlignment="1">
      <alignment horizontal="center" vertical="center"/>
    </xf>
    <xf numFmtId="43" fontId="34" fillId="0" borderId="1" xfId="1" applyFont="1" applyFill="1" applyBorder="1" applyAlignment="1">
      <alignment horizontal="center" vertical="center"/>
    </xf>
    <xf numFmtId="165" fontId="34" fillId="0" borderId="1" xfId="1" applyNumberFormat="1" applyFont="1" applyBorder="1"/>
    <xf numFmtId="0" fontId="34" fillId="0" borderId="1" xfId="0" applyFont="1" applyBorder="1" applyAlignment="1">
      <alignment horizontal="center"/>
    </xf>
    <xf numFmtId="165" fontId="34" fillId="0" borderId="1" xfId="1" applyNumberFormat="1" applyFont="1" applyBorder="1" applyAlignment="1">
      <alignment vertical="center"/>
    </xf>
    <xf numFmtId="43" fontId="33" fillId="0" borderId="1" xfId="1" applyFont="1" applyBorder="1" applyAlignment="1">
      <alignment vertical="top" wrapText="1"/>
    </xf>
    <xf numFmtId="0" fontId="33" fillId="2" borderId="1" xfId="0" applyFont="1" applyFill="1" applyBorder="1" applyAlignment="1">
      <alignment horizontal="center" vertical="center" wrapText="1"/>
    </xf>
    <xf numFmtId="165" fontId="33" fillId="2" borderId="1" xfId="0" applyNumberFormat="1" applyFont="1" applyFill="1" applyBorder="1" applyAlignment="1">
      <alignment horizontal="center" vertical="center" wrapText="1"/>
    </xf>
    <xf numFmtId="43" fontId="33" fillId="2" borderId="1" xfId="1" applyFont="1" applyFill="1" applyBorder="1" applyAlignment="1">
      <alignment horizontal="center" vertical="center" wrapText="1"/>
    </xf>
    <xf numFmtId="1" fontId="34" fillId="0" borderId="1" xfId="0" applyNumberFormat="1" applyFont="1" applyBorder="1" applyAlignment="1">
      <alignment horizontal="center" vertical="center" wrapText="1"/>
    </xf>
    <xf numFmtId="0" fontId="34" fillId="0" borderId="1" xfId="0" applyFont="1" applyBorder="1" applyAlignment="1">
      <alignment vertical="center" wrapText="1"/>
    </xf>
    <xf numFmtId="43" fontId="34" fillId="0" borderId="1" xfId="1" applyFont="1" applyBorder="1" applyAlignment="1">
      <alignment vertical="center" wrapText="1"/>
    </xf>
    <xf numFmtId="43" fontId="34" fillId="0" borderId="1" xfId="0" applyNumberFormat="1" applyFont="1" applyBorder="1" applyAlignment="1">
      <alignment vertical="center" wrapText="1"/>
    </xf>
    <xf numFmtId="3" fontId="34" fillId="0" borderId="1" xfId="0" applyNumberFormat="1" applyFont="1" applyBorder="1" applyAlignment="1">
      <alignment vertical="center"/>
    </xf>
    <xf numFmtId="0" fontId="34" fillId="0" borderId="1" xfId="0" applyFont="1" applyBorder="1" applyAlignment="1">
      <alignment horizontal="left" vertical="center" wrapText="1"/>
    </xf>
    <xf numFmtId="43" fontId="34" fillId="0" borderId="1" xfId="1" applyFont="1" applyFill="1" applyBorder="1" applyAlignment="1">
      <alignment horizontal="left" vertical="center" wrapText="1"/>
    </xf>
    <xf numFmtId="43" fontId="34" fillId="0" borderId="1" xfId="1" applyFont="1" applyBorder="1" applyAlignment="1">
      <alignment horizontal="left" vertical="center" wrapText="1"/>
    </xf>
    <xf numFmtId="43" fontId="34" fillId="0" borderId="1" xfId="1" applyFont="1" applyFill="1" applyBorder="1" applyAlignment="1">
      <alignment vertical="center" wrapText="1"/>
    </xf>
    <xf numFmtId="165" fontId="34" fillId="0" borderId="1" xfId="1" applyNumberFormat="1" applyFont="1" applyBorder="1" applyAlignment="1">
      <alignment horizontal="right" vertical="center"/>
    </xf>
    <xf numFmtId="0" fontId="34" fillId="0" borderId="1" xfId="0" applyFont="1" applyBorder="1"/>
    <xf numFmtId="0" fontId="33" fillId="0" borderId="1" xfId="0" applyFont="1" applyBorder="1" applyAlignment="1">
      <alignment horizontal="center" vertical="top" wrapText="1"/>
    </xf>
    <xf numFmtId="0" fontId="33" fillId="0" borderId="1" xfId="0" applyFont="1" applyBorder="1" applyAlignment="1">
      <alignment horizontal="left" vertical="top" wrapText="1"/>
    </xf>
    <xf numFmtId="0" fontId="33" fillId="0" borderId="1" xfId="0" applyFont="1" applyBorder="1" applyAlignment="1">
      <alignment vertical="top" wrapText="1"/>
    </xf>
    <xf numFmtId="43" fontId="33" fillId="0" borderId="1" xfId="1" applyFont="1" applyBorder="1" applyAlignment="1">
      <alignment horizontal="right" vertical="top" wrapText="1"/>
    </xf>
    <xf numFmtId="0" fontId="34" fillId="0" borderId="1" xfId="0" applyFont="1" applyBorder="1" applyAlignment="1">
      <alignment horizontal="center" vertical="center"/>
    </xf>
    <xf numFmtId="43" fontId="34" fillId="0" borderId="1" xfId="1" applyFont="1" applyBorder="1" applyAlignment="1">
      <alignment vertical="center"/>
    </xf>
    <xf numFmtId="43" fontId="34" fillId="0" borderId="1" xfId="1" applyFont="1" applyBorder="1" applyAlignment="1">
      <alignment horizontal="right" vertical="center"/>
    </xf>
    <xf numFmtId="0" fontId="33" fillId="0" borderId="1" xfId="0" applyFont="1" applyBorder="1" applyAlignment="1">
      <alignment horizontal="center"/>
    </xf>
    <xf numFmtId="0" fontId="33" fillId="0" borderId="1" xfId="0" applyFont="1" applyBorder="1"/>
    <xf numFmtId="43" fontId="33" fillId="0" borderId="1" xfId="0" applyNumberFormat="1" applyFont="1" applyBorder="1"/>
    <xf numFmtId="43" fontId="33" fillId="0" borderId="1" xfId="1" applyFont="1" applyBorder="1" applyAlignment="1">
      <alignment horizontal="right" vertical="center"/>
    </xf>
    <xf numFmtId="0" fontId="34" fillId="0" borderId="1" xfId="0" quotePrefix="1" applyFont="1" applyBorder="1" applyAlignment="1">
      <alignment horizontal="center"/>
    </xf>
    <xf numFmtId="43" fontId="34" fillId="0" borderId="1" xfId="1" applyFont="1" applyBorder="1" applyAlignment="1">
      <alignment horizontal="right"/>
    </xf>
    <xf numFmtId="43" fontId="33" fillId="0" borderId="1" xfId="1" applyFont="1" applyBorder="1" applyAlignment="1">
      <alignment horizontal="right"/>
    </xf>
    <xf numFmtId="43" fontId="34" fillId="0" borderId="1" xfId="0" applyNumberFormat="1" applyFont="1" applyBorder="1"/>
    <xf numFmtId="0" fontId="34" fillId="0" borderId="1" xfId="0" applyFont="1" applyBorder="1" applyAlignment="1">
      <alignment horizontal="center" vertical="top" wrapText="1"/>
    </xf>
    <xf numFmtId="0" fontId="34" fillId="0" borderId="1" xfId="0" applyFont="1" applyBorder="1" applyAlignment="1">
      <alignment horizontal="left" vertical="top" wrapText="1"/>
    </xf>
    <xf numFmtId="43" fontId="34" fillId="0" borderId="1" xfId="1" applyFont="1" applyBorder="1"/>
    <xf numFmtId="43" fontId="33" fillId="0" borderId="1" xfId="1" applyFont="1" applyBorder="1"/>
    <xf numFmtId="165" fontId="33" fillId="0" borderId="1" xfId="1" applyNumberFormat="1" applyFont="1" applyBorder="1" applyAlignment="1">
      <alignment horizontal="center" vertical="top" wrapText="1"/>
    </xf>
    <xf numFmtId="0" fontId="34" fillId="0" borderId="1" xfId="0" applyFont="1" applyBorder="1" applyAlignment="1">
      <alignment vertical="center"/>
    </xf>
    <xf numFmtId="165" fontId="33" fillId="0" borderId="1" xfId="1" applyNumberFormat="1" applyFont="1" applyBorder="1" applyAlignment="1">
      <alignment horizontal="right" vertical="center"/>
    </xf>
    <xf numFmtId="0" fontId="33" fillId="0" borderId="1" xfId="0" applyFont="1" applyBorder="1" applyAlignment="1">
      <alignment vertical="center"/>
    </xf>
    <xf numFmtId="165" fontId="33" fillId="0" borderId="1" xfId="1" applyNumberFormat="1" applyFont="1" applyBorder="1" applyAlignment="1">
      <alignment vertical="center"/>
    </xf>
    <xf numFmtId="1" fontId="34" fillId="0" borderId="1" xfId="0" applyNumberFormat="1" applyFont="1" applyBorder="1" applyAlignment="1">
      <alignment horizontal="center" vertical="center"/>
    </xf>
    <xf numFmtId="43" fontId="34" fillId="2" borderId="1" xfId="1" applyFont="1" applyFill="1" applyBorder="1" applyAlignment="1">
      <alignment vertical="center"/>
    </xf>
    <xf numFmtId="43" fontId="34" fillId="0" borderId="1" xfId="0" applyNumberFormat="1" applyFont="1" applyBorder="1" applyAlignment="1">
      <alignment vertical="center"/>
    </xf>
    <xf numFmtId="1" fontId="34" fillId="2" borderId="1" xfId="0" applyNumberFormat="1" applyFont="1" applyFill="1" applyBorder="1" applyAlignment="1">
      <alignment horizontal="center" vertical="center" wrapText="1"/>
    </xf>
    <xf numFmtId="0" fontId="34" fillId="2" borderId="1" xfId="0" applyFont="1" applyFill="1" applyBorder="1" applyAlignment="1">
      <alignment vertical="center" wrapText="1"/>
    </xf>
    <xf numFmtId="43" fontId="34" fillId="2" borderId="1" xfId="1" applyFont="1" applyFill="1" applyBorder="1" applyAlignment="1">
      <alignment vertical="center" wrapText="1"/>
    </xf>
    <xf numFmtId="165" fontId="34" fillId="0" borderId="1" xfId="1" applyNumberFormat="1" applyFont="1" applyFill="1" applyBorder="1" applyAlignment="1">
      <alignment vertical="center" wrapText="1"/>
    </xf>
    <xf numFmtId="0" fontId="33" fillId="0" borderId="1" xfId="0" applyFont="1" applyBorder="1" applyAlignment="1">
      <alignment vertical="center" wrapText="1"/>
    </xf>
    <xf numFmtId="43" fontId="34" fillId="0" borderId="1" xfId="1" applyFont="1" applyBorder="1" applyAlignment="1">
      <alignment horizontal="center" vertical="center"/>
    </xf>
    <xf numFmtId="165" fontId="34" fillId="0" borderId="1" xfId="1" applyNumberFormat="1" applyFont="1" applyBorder="1" applyAlignment="1">
      <alignment horizontal="center" vertical="center"/>
    </xf>
    <xf numFmtId="165" fontId="34" fillId="2" borderId="1" xfId="1" applyNumberFormat="1" applyFont="1" applyFill="1" applyBorder="1" applyAlignment="1">
      <alignment vertical="center"/>
    </xf>
    <xf numFmtId="43" fontId="34" fillId="2" borderId="1" xfId="1" applyFont="1" applyFill="1" applyBorder="1"/>
    <xf numFmtId="43" fontId="34" fillId="0" borderId="1" xfId="1" applyFont="1" applyBorder="1" applyAlignment="1">
      <alignment vertical="top"/>
    </xf>
    <xf numFmtId="43" fontId="34" fillId="0" borderId="1" xfId="1" applyFont="1" applyBorder="1" applyAlignment="1">
      <alignment horizontal="left" vertical="top"/>
    </xf>
    <xf numFmtId="43" fontId="34" fillId="0" borderId="1" xfId="0" applyNumberFormat="1" applyFont="1" applyBorder="1" applyAlignment="1">
      <alignment vertical="top" wrapText="1"/>
    </xf>
    <xf numFmtId="43" fontId="34" fillId="0" borderId="1" xfId="1" applyFont="1" applyBorder="1" applyAlignment="1">
      <alignment horizontal="left" vertical="center"/>
    </xf>
    <xf numFmtId="43" fontId="33" fillId="0" borderId="1" xfId="0" applyNumberFormat="1" applyFont="1" applyBorder="1" applyAlignment="1">
      <alignment vertical="center"/>
    </xf>
    <xf numFmtId="0" fontId="34" fillId="0" borderId="1" xfId="0" applyFont="1" applyBorder="1" applyAlignment="1">
      <alignment horizontal="left" vertical="center"/>
    </xf>
    <xf numFmtId="0" fontId="34" fillId="2" borderId="1" xfId="0" applyFont="1" applyFill="1" applyBorder="1" applyAlignment="1">
      <alignment horizontal="left" vertical="center" wrapText="1"/>
    </xf>
    <xf numFmtId="165" fontId="34" fillId="2" borderId="1" xfId="1" applyNumberFormat="1" applyFont="1" applyFill="1" applyBorder="1" applyAlignment="1">
      <alignment horizontal="right" vertical="center"/>
    </xf>
    <xf numFmtId="0" fontId="34" fillId="2" borderId="1" xfId="0" applyFont="1" applyFill="1" applyBorder="1" applyAlignment="1">
      <alignment vertical="center"/>
    </xf>
    <xf numFmtId="165" fontId="34" fillId="2" borderId="1" xfId="1" applyNumberFormat="1" applyFont="1" applyFill="1" applyBorder="1" applyAlignment="1">
      <alignment horizontal="right" vertical="center" wrapText="1"/>
    </xf>
    <xf numFmtId="1" fontId="34" fillId="2" borderId="1" xfId="0" applyNumberFormat="1" applyFont="1" applyFill="1" applyBorder="1" applyAlignment="1">
      <alignment horizontal="left" vertical="center" wrapText="1"/>
    </xf>
    <xf numFmtId="43" fontId="34" fillId="2" borderId="1" xfId="1" applyFont="1" applyFill="1" applyBorder="1" applyAlignment="1">
      <alignment horizontal="left" vertical="center" wrapText="1"/>
    </xf>
    <xf numFmtId="0" fontId="34" fillId="2" borderId="1" xfId="0" applyFont="1" applyFill="1" applyBorder="1" applyAlignment="1">
      <alignment horizontal="left" vertical="center"/>
    </xf>
    <xf numFmtId="0" fontId="34" fillId="6" borderId="1" xfId="0" applyFont="1" applyFill="1" applyBorder="1" applyAlignment="1">
      <alignment horizontal="left" vertical="center" wrapText="1"/>
    </xf>
    <xf numFmtId="0" fontId="34" fillId="6" borderId="1" xfId="0" applyFont="1" applyFill="1" applyBorder="1" applyAlignment="1">
      <alignment vertical="center" wrapText="1"/>
    </xf>
    <xf numFmtId="43" fontId="34" fillId="6" borderId="1" xfId="1" applyFont="1" applyFill="1" applyBorder="1" applyAlignment="1">
      <alignment vertical="center" wrapText="1"/>
    </xf>
    <xf numFmtId="167" fontId="34" fillId="0" borderId="1" xfId="1" applyNumberFormat="1" applyFont="1" applyBorder="1" applyAlignment="1">
      <alignment vertical="center" wrapText="1"/>
    </xf>
    <xf numFmtId="165" fontId="34" fillId="0" borderId="1" xfId="1" applyNumberFormat="1" applyFont="1" applyBorder="1" applyAlignment="1">
      <alignment horizontal="right" vertical="center" wrapText="1"/>
    </xf>
    <xf numFmtId="1" fontId="34" fillId="2" borderId="1" xfId="0" applyNumberFormat="1" applyFont="1" applyFill="1" applyBorder="1" applyAlignment="1">
      <alignment horizontal="left" vertical="center"/>
    </xf>
    <xf numFmtId="43" fontId="34" fillId="2" borderId="1" xfId="1" applyFont="1" applyFill="1" applyBorder="1" applyAlignment="1">
      <alignment horizontal="center" vertical="center" wrapText="1"/>
    </xf>
    <xf numFmtId="167" fontId="33" fillId="0" borderId="1" xfId="0" applyNumberFormat="1" applyFont="1" applyBorder="1" applyAlignment="1">
      <alignment horizontal="center" vertical="top" wrapText="1"/>
    </xf>
    <xf numFmtId="167" fontId="34" fillId="0" borderId="1" xfId="1" applyNumberFormat="1" applyFont="1" applyBorder="1" applyAlignment="1">
      <alignment horizontal="right" vertical="center"/>
    </xf>
    <xf numFmtId="0" fontId="34" fillId="0" borderId="1" xfId="0" applyFont="1" applyBorder="1" applyAlignment="1">
      <alignment horizontal="left"/>
    </xf>
    <xf numFmtId="167" fontId="34" fillId="0" borderId="1" xfId="0" applyNumberFormat="1" applyFont="1" applyBorder="1" applyAlignment="1">
      <alignment vertical="center" wrapText="1"/>
    </xf>
    <xf numFmtId="43" fontId="34" fillId="0" borderId="1" xfId="1" applyFont="1" applyBorder="1" applyAlignment="1">
      <alignment horizontal="right" vertical="center" wrapText="1"/>
    </xf>
    <xf numFmtId="165" fontId="34" fillId="0" borderId="1" xfId="0" applyNumberFormat="1" applyFont="1" applyBorder="1" applyAlignment="1">
      <alignment horizontal="left" vertical="center" wrapText="1"/>
    </xf>
    <xf numFmtId="43" fontId="34" fillId="0" borderId="1" xfId="1" applyFont="1" applyBorder="1" applyAlignment="1">
      <alignment horizontal="right" vertical="top" wrapText="1"/>
    </xf>
    <xf numFmtId="0" fontId="34" fillId="0" borderId="1" xfId="0" applyFont="1" applyBorder="1" applyAlignment="1">
      <alignment wrapText="1"/>
    </xf>
    <xf numFmtId="43" fontId="34" fillId="0" borderId="1" xfId="1" applyFont="1" applyBorder="1" applyAlignment="1">
      <alignment horizontal="left"/>
    </xf>
    <xf numFmtId="0" fontId="34" fillId="0" borderId="1" xfId="0" applyFont="1" applyBorder="1" applyAlignment="1">
      <alignment horizontal="left" wrapText="1"/>
    </xf>
    <xf numFmtId="43" fontId="34" fillId="0" borderId="1" xfId="1" applyFont="1" applyBorder="1" applyAlignment="1">
      <alignment vertical="top" wrapText="1"/>
    </xf>
    <xf numFmtId="165" fontId="34" fillId="0" borderId="1" xfId="1" applyNumberFormat="1" applyFont="1" applyBorder="1" applyAlignment="1">
      <alignment vertical="top" wrapText="1"/>
    </xf>
    <xf numFmtId="165" fontId="34" fillId="0" borderId="1" xfId="0" applyNumberFormat="1" applyFont="1" applyBorder="1" applyAlignment="1">
      <alignment horizontal="right" vertical="center"/>
    </xf>
    <xf numFmtId="165" fontId="34" fillId="0" borderId="1" xfId="0" applyNumberFormat="1" applyFont="1" applyBorder="1"/>
    <xf numFmtId="43" fontId="34" fillId="0" borderId="1" xfId="1" applyFont="1" applyBorder="1" applyAlignment="1">
      <alignment horizontal="center"/>
    </xf>
    <xf numFmtId="165" fontId="34" fillId="0" borderId="1" xfId="1" applyNumberFormat="1" applyFont="1" applyBorder="1" applyAlignment="1">
      <alignment horizontal="right"/>
    </xf>
    <xf numFmtId="43" fontId="33" fillId="0" borderId="1" xfId="0" applyNumberFormat="1" applyFont="1" applyBorder="1" applyAlignment="1">
      <alignment horizontal="left"/>
    </xf>
    <xf numFmtId="165" fontId="34" fillId="0" borderId="4" xfId="1" applyNumberFormat="1" applyFont="1" applyFill="1" applyBorder="1" applyAlignment="1">
      <alignment vertical="center"/>
    </xf>
    <xf numFmtId="0" fontId="34" fillId="0" borderId="6" xfId="1" applyNumberFormat="1" applyFont="1" applyFill="1" applyBorder="1" applyAlignment="1">
      <alignment horizontal="center" vertical="center"/>
    </xf>
    <xf numFmtId="165" fontId="34" fillId="0" borderId="5" xfId="1" applyNumberFormat="1" applyFont="1" applyFill="1" applyBorder="1" applyAlignment="1">
      <alignment vertical="center"/>
    </xf>
    <xf numFmtId="0" fontId="34" fillId="0" borderId="5" xfId="1" applyNumberFormat="1" applyFont="1" applyFill="1" applyBorder="1" applyAlignment="1">
      <alignment horizontal="center" vertical="center"/>
    </xf>
    <xf numFmtId="165" fontId="34" fillId="0" borderId="0" xfId="1" applyNumberFormat="1" applyFont="1" applyFill="1" applyBorder="1" applyAlignment="1">
      <alignment vertical="center"/>
    </xf>
    <xf numFmtId="0" fontId="34" fillId="0" borderId="0" xfId="1" applyNumberFormat="1" applyFont="1" applyFill="1" applyBorder="1" applyAlignment="1">
      <alignment horizontal="center" vertical="center"/>
    </xf>
    <xf numFmtId="165" fontId="33" fillId="0" borderId="0" xfId="1" applyNumberFormat="1" applyFont="1" applyFill="1" applyBorder="1" applyAlignment="1">
      <alignment horizontal="left" vertical="center"/>
    </xf>
    <xf numFmtId="165" fontId="34" fillId="0" borderId="66" xfId="1" applyNumberFormat="1" applyFont="1" applyFill="1" applyBorder="1" applyAlignment="1">
      <alignment vertical="center"/>
    </xf>
    <xf numFmtId="165" fontId="34" fillId="0" borderId="52" xfId="1" applyNumberFormat="1" applyFont="1" applyFill="1" applyBorder="1" applyAlignment="1">
      <alignment vertical="center"/>
    </xf>
    <xf numFmtId="0" fontId="34" fillId="0" borderId="52" xfId="1" applyNumberFormat="1" applyFont="1" applyFill="1" applyBorder="1" applyAlignment="1">
      <alignment horizontal="center" vertical="center"/>
    </xf>
    <xf numFmtId="165" fontId="34" fillId="0" borderId="7" xfId="1" applyNumberFormat="1" applyFont="1" applyFill="1" applyBorder="1" applyAlignment="1">
      <alignment vertical="center"/>
    </xf>
    <xf numFmtId="165" fontId="34" fillId="0" borderId="7" xfId="1" applyNumberFormat="1" applyFont="1" applyFill="1" applyBorder="1" applyAlignment="1">
      <alignment horizontal="left" vertical="center"/>
    </xf>
    <xf numFmtId="0" fontId="34" fillId="0" borderId="78" xfId="1" applyNumberFormat="1" applyFont="1" applyFill="1" applyBorder="1" applyAlignment="1">
      <alignment horizontal="center" vertical="center"/>
    </xf>
    <xf numFmtId="165" fontId="34" fillId="0" borderId="1" xfId="1" applyNumberFormat="1" applyFont="1" applyBorder="1" applyAlignment="1">
      <alignment horizontal="right" wrapText="1"/>
    </xf>
    <xf numFmtId="165" fontId="34" fillId="0" borderId="1" xfId="1" applyNumberFormat="1" applyFont="1" applyFill="1" applyBorder="1" applyAlignment="1">
      <alignment horizontal="right" vertical="center" wrapText="1"/>
    </xf>
    <xf numFmtId="165" fontId="34" fillId="0" borderId="6" xfId="1" applyNumberFormat="1" applyFont="1" applyFill="1" applyBorder="1" applyAlignment="1">
      <alignment horizontal="right" vertical="center" wrapText="1"/>
    </xf>
    <xf numFmtId="165" fontId="34" fillId="0" borderId="52" xfId="1" applyNumberFormat="1" applyFont="1" applyFill="1" applyBorder="1" applyAlignment="1">
      <alignment horizontal="right" vertical="center" wrapText="1"/>
    </xf>
    <xf numFmtId="165" fontId="34" fillId="0" borderId="0" xfId="1" applyNumberFormat="1" applyFont="1" applyFill="1" applyBorder="1" applyAlignment="1">
      <alignment horizontal="right" vertical="center" wrapText="1"/>
    </xf>
    <xf numFmtId="165" fontId="34" fillId="0" borderId="78" xfId="1" applyNumberFormat="1" applyFont="1" applyFill="1" applyBorder="1" applyAlignment="1">
      <alignment horizontal="right" vertical="center" wrapText="1"/>
    </xf>
    <xf numFmtId="165" fontId="34" fillId="0" borderId="5" xfId="1" applyNumberFormat="1" applyFont="1" applyFill="1" applyBorder="1" applyAlignment="1">
      <alignment horizontal="right" vertical="center" wrapText="1"/>
    </xf>
    <xf numFmtId="165" fontId="34" fillId="0" borderId="59" xfId="1" applyNumberFormat="1" applyFont="1" applyFill="1" applyBorder="1" applyAlignment="1">
      <alignment horizontal="right" vertical="center" wrapText="1"/>
    </xf>
    <xf numFmtId="165" fontId="34" fillId="0" borderId="53" xfId="1" applyNumberFormat="1" applyFont="1" applyFill="1" applyBorder="1" applyAlignment="1">
      <alignment horizontal="right" vertical="center" wrapText="1"/>
    </xf>
    <xf numFmtId="165" fontId="34" fillId="0" borderId="38" xfId="1" applyNumberFormat="1" applyFont="1" applyFill="1" applyBorder="1" applyAlignment="1">
      <alignment horizontal="right" vertical="center" wrapText="1"/>
    </xf>
    <xf numFmtId="0" fontId="11" fillId="0" borderId="0" xfId="0" applyFont="1" applyAlignment="1">
      <alignment horizontal="left"/>
    </xf>
    <xf numFmtId="0" fontId="12" fillId="0" borderId="0" xfId="0" applyFont="1" applyAlignment="1">
      <alignment horizontal="center"/>
    </xf>
    <xf numFmtId="165" fontId="33" fillId="0" borderId="1" xfId="1" applyNumberFormat="1" applyFont="1" applyFill="1" applyBorder="1" applyAlignment="1">
      <alignment horizontal="left" vertical="center"/>
    </xf>
    <xf numFmtId="165" fontId="33" fillId="0" borderId="6" xfId="1" applyNumberFormat="1" applyFont="1" applyFill="1" applyBorder="1" applyAlignment="1">
      <alignment horizontal="left" vertical="center"/>
    </xf>
    <xf numFmtId="165" fontId="34" fillId="0" borderId="1" xfId="1" applyNumberFormat="1" applyFont="1" applyFill="1" applyBorder="1" applyAlignment="1">
      <alignment horizontal="left" vertical="center"/>
    </xf>
    <xf numFmtId="165" fontId="34" fillId="0" borderId="1" xfId="1" applyNumberFormat="1" applyFont="1" applyFill="1" applyBorder="1" applyAlignment="1">
      <alignment horizontal="center" vertical="center"/>
    </xf>
    <xf numFmtId="165" fontId="33" fillId="0" borderId="1" xfId="1" applyNumberFormat="1" applyFont="1" applyFill="1" applyBorder="1" applyAlignment="1">
      <alignment horizontal="center" vertical="center"/>
    </xf>
    <xf numFmtId="165" fontId="33" fillId="0" borderId="1" xfId="1" applyNumberFormat="1" applyFont="1" applyFill="1" applyBorder="1" applyAlignment="1">
      <alignment horizontal="right" vertical="center" wrapText="1"/>
    </xf>
    <xf numFmtId="165" fontId="33" fillId="0" borderId="7" xfId="1" applyNumberFormat="1" applyFont="1" applyFill="1" applyBorder="1" applyAlignment="1">
      <alignment horizontal="left" vertical="center"/>
    </xf>
    <xf numFmtId="165" fontId="33" fillId="0" borderId="0" xfId="1" applyNumberFormat="1" applyFont="1" applyFill="1" applyBorder="1" applyAlignment="1">
      <alignment horizontal="left" vertical="center"/>
    </xf>
    <xf numFmtId="165" fontId="34" fillId="0" borderId="7" xfId="1" applyNumberFormat="1" applyFont="1" applyFill="1" applyBorder="1" applyAlignment="1">
      <alignment horizontal="left" vertical="center"/>
    </xf>
    <xf numFmtId="165" fontId="34" fillId="0" borderId="0" xfId="1" applyNumberFormat="1" applyFont="1" applyFill="1" applyBorder="1" applyAlignment="1">
      <alignment horizontal="left" vertical="center"/>
    </xf>
    <xf numFmtId="165" fontId="34" fillId="0" borderId="41" xfId="1" applyNumberFormat="1" applyFont="1" applyFill="1" applyBorder="1" applyAlignment="1">
      <alignment horizontal="left" vertical="center"/>
    </xf>
    <xf numFmtId="165" fontId="34" fillId="0" borderId="78" xfId="1" applyNumberFormat="1" applyFont="1" applyFill="1" applyBorder="1" applyAlignment="1">
      <alignment horizontal="left" vertical="center"/>
    </xf>
    <xf numFmtId="165" fontId="34" fillId="0" borderId="1" xfId="1" applyNumberFormat="1" applyFont="1" applyFill="1" applyBorder="1" applyAlignment="1">
      <alignment horizontal="left" vertical="center" wrapText="1"/>
    </xf>
    <xf numFmtId="165" fontId="33" fillId="0" borderId="1" xfId="1" applyNumberFormat="1" applyFont="1" applyFill="1" applyBorder="1" applyAlignment="1">
      <alignment horizontal="left" vertical="center" wrapText="1"/>
    </xf>
    <xf numFmtId="43" fontId="33" fillId="0" borderId="1" xfId="1" applyFont="1" applyFill="1" applyBorder="1" applyAlignment="1">
      <alignment horizontal="center" vertical="center"/>
    </xf>
    <xf numFmtId="43" fontId="34" fillId="0" borderId="1" xfId="1" applyFont="1" applyFill="1" applyBorder="1" applyAlignment="1">
      <alignment horizontal="center" vertical="center"/>
    </xf>
    <xf numFmtId="0" fontId="34" fillId="0" borderId="1" xfId="0" applyFont="1" applyBorder="1" applyAlignment="1">
      <alignment horizontal="left"/>
    </xf>
    <xf numFmtId="165" fontId="37" fillId="0" borderId="1" xfId="1" applyNumberFormat="1" applyFont="1" applyFill="1" applyBorder="1" applyAlignment="1">
      <alignment horizontal="center" vertical="center"/>
    </xf>
    <xf numFmtId="165" fontId="36" fillId="0" borderId="1" xfId="1" applyNumberFormat="1" applyFont="1" applyFill="1" applyBorder="1" applyAlignment="1">
      <alignment horizontal="center" vertical="center"/>
    </xf>
    <xf numFmtId="0" fontId="33" fillId="0" borderId="1" xfId="1" applyNumberFormat="1" applyFont="1" applyFill="1" applyBorder="1" applyAlignment="1">
      <alignment horizontal="center" vertical="center"/>
    </xf>
    <xf numFmtId="0" fontId="27" fillId="0" borderId="21" xfId="1" applyNumberFormat="1" applyFont="1" applyBorder="1" applyAlignment="1">
      <alignment horizontal="center" vertical="center"/>
    </xf>
    <xf numFmtId="0" fontId="27" fillId="0" borderId="33" xfId="1" applyNumberFormat="1" applyFont="1" applyBorder="1" applyAlignment="1">
      <alignment horizontal="center" vertical="center"/>
    </xf>
    <xf numFmtId="0" fontId="27" fillId="0" borderId="18" xfId="1" applyNumberFormat="1" applyFont="1" applyBorder="1" applyAlignment="1">
      <alignment horizontal="center" vertical="center"/>
    </xf>
    <xf numFmtId="0" fontId="27" fillId="0" borderId="9" xfId="1" applyNumberFormat="1" applyFont="1" applyBorder="1" applyAlignment="1">
      <alignment horizontal="center"/>
    </xf>
    <xf numFmtId="0" fontId="27" fillId="0" borderId="10" xfId="1" applyNumberFormat="1" applyFont="1" applyBorder="1" applyAlignment="1">
      <alignment horizontal="center"/>
    </xf>
    <xf numFmtId="0" fontId="27" fillId="0" borderId="62" xfId="1" applyNumberFormat="1" applyFont="1" applyBorder="1" applyAlignment="1">
      <alignment horizontal="center"/>
    </xf>
    <xf numFmtId="0" fontId="27" fillId="0" borderId="13" xfId="1" applyNumberFormat="1" applyFont="1" applyBorder="1" applyAlignment="1">
      <alignment horizontal="center"/>
    </xf>
    <xf numFmtId="0" fontId="27" fillId="0" borderId="14" xfId="1" applyNumberFormat="1" applyFont="1" applyBorder="1" applyAlignment="1">
      <alignment horizontal="center"/>
    </xf>
    <xf numFmtId="0" fontId="27" fillId="0" borderId="9" xfId="1" applyNumberFormat="1" applyFont="1" applyBorder="1" applyAlignment="1">
      <alignment horizontal="center" vertical="center"/>
    </xf>
    <xf numFmtId="0" fontId="27" fillId="0" borderId="10" xfId="1" applyNumberFormat="1" applyFont="1" applyBorder="1" applyAlignment="1">
      <alignment horizontal="center" vertical="center"/>
    </xf>
    <xf numFmtId="0" fontId="27" fillId="0" borderId="11" xfId="1" applyNumberFormat="1" applyFont="1" applyBorder="1" applyAlignment="1">
      <alignment horizontal="center" vertical="center"/>
    </xf>
    <xf numFmtId="0" fontId="27" fillId="0" borderId="72" xfId="1" applyNumberFormat="1" applyFont="1" applyBorder="1" applyAlignment="1">
      <alignment horizontal="center" vertical="center"/>
    </xf>
    <xf numFmtId="0" fontId="27" fillId="0" borderId="1" xfId="1" applyNumberFormat="1" applyFont="1" applyBorder="1" applyAlignment="1">
      <alignment horizontal="center" vertical="center"/>
    </xf>
    <xf numFmtId="0" fontId="27" fillId="0" borderId="12" xfId="1" applyNumberFormat="1" applyFont="1" applyBorder="1" applyAlignment="1">
      <alignment horizontal="center" vertical="center"/>
    </xf>
    <xf numFmtId="0" fontId="27" fillId="0" borderId="13" xfId="1" applyNumberFormat="1" applyFont="1" applyBorder="1" applyAlignment="1">
      <alignment horizontal="center" vertical="center"/>
    </xf>
    <xf numFmtId="0" fontId="27" fillId="0" borderId="14" xfId="1" applyNumberFormat="1" applyFont="1" applyBorder="1" applyAlignment="1">
      <alignment horizontal="center" vertical="center"/>
    </xf>
    <xf numFmtId="165" fontId="28" fillId="0" borderId="9" xfId="1" applyNumberFormat="1" applyFont="1" applyBorder="1" applyAlignment="1">
      <alignment horizontal="center"/>
    </xf>
    <xf numFmtId="165" fontId="28" fillId="0" borderId="10" xfId="1" applyNumberFormat="1" applyFont="1" applyBorder="1" applyAlignment="1">
      <alignment horizontal="center"/>
    </xf>
    <xf numFmtId="165" fontId="28" fillId="0" borderId="11" xfId="1" applyNumberFormat="1" applyFont="1" applyBorder="1" applyAlignment="1">
      <alignment horizontal="center"/>
    </xf>
    <xf numFmtId="165" fontId="27" fillId="0" borderId="61" xfId="1" applyNumberFormat="1" applyFont="1" applyBorder="1" applyAlignment="1">
      <alignment horizontal="center"/>
    </xf>
    <xf numFmtId="165" fontId="27" fillId="0" borderId="69" xfId="1" applyNumberFormat="1" applyFont="1" applyBorder="1" applyAlignment="1">
      <alignment horizontal="center"/>
    </xf>
    <xf numFmtId="165" fontId="28" fillId="0" borderId="61" xfId="1" applyNumberFormat="1" applyFont="1" applyBorder="1" applyAlignment="1">
      <alignment horizontal="center"/>
    </xf>
    <xf numFmtId="165" fontId="28" fillId="0" borderId="35" xfId="1" applyNumberFormat="1" applyFont="1" applyBorder="1" applyAlignment="1">
      <alignment horizontal="center"/>
    </xf>
    <xf numFmtId="165" fontId="28" fillId="0" borderId="32" xfId="1" applyNumberFormat="1" applyFont="1" applyBorder="1" applyAlignment="1">
      <alignment horizontal="center"/>
    </xf>
    <xf numFmtId="165" fontId="27" fillId="0" borderId="9" xfId="1" applyNumberFormat="1" applyFont="1" applyBorder="1" applyAlignment="1">
      <alignment horizontal="center"/>
    </xf>
    <xf numFmtId="165" fontId="27" fillId="0" borderId="10" xfId="1" applyNumberFormat="1" applyFont="1" applyBorder="1" applyAlignment="1">
      <alignment horizontal="center"/>
    </xf>
    <xf numFmtId="165" fontId="27" fillId="0" borderId="11" xfId="1" applyNumberFormat="1" applyFont="1" applyBorder="1" applyAlignment="1">
      <alignment horizontal="center"/>
    </xf>
    <xf numFmtId="165" fontId="27" fillId="0" borderId="9" xfId="1" applyNumberFormat="1" applyFont="1" applyBorder="1" applyAlignment="1">
      <alignment horizontal="left"/>
    </xf>
    <xf numFmtId="165" fontId="27" fillId="0" borderId="10" xfId="1" applyNumberFormat="1" applyFont="1" applyBorder="1" applyAlignment="1">
      <alignment horizontal="left"/>
    </xf>
    <xf numFmtId="165" fontId="27" fillId="0" borderId="11" xfId="1" applyNumberFormat="1" applyFont="1" applyBorder="1" applyAlignment="1">
      <alignment horizontal="left"/>
    </xf>
    <xf numFmtId="165" fontId="27" fillId="0" borderId="44" xfId="1" applyNumberFormat="1" applyFont="1" applyBorder="1" applyAlignment="1">
      <alignment horizontal="center" vertical="center" wrapText="1"/>
    </xf>
    <xf numFmtId="165" fontId="27" fillId="0" borderId="45" xfId="1" applyNumberFormat="1" applyFont="1" applyBorder="1" applyAlignment="1">
      <alignment horizontal="center" vertical="center"/>
    </xf>
    <xf numFmtId="165" fontId="27" fillId="0" borderId="44" xfId="1" applyNumberFormat="1" applyFont="1" applyBorder="1" applyAlignment="1">
      <alignment horizontal="left" vertical="center"/>
    </xf>
    <xf numFmtId="165" fontId="27" fillId="0" borderId="45" xfId="1" applyNumberFormat="1" applyFont="1" applyBorder="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44" xfId="0" applyFont="1" applyBorder="1" applyAlignment="1">
      <alignment horizontal="left" vertical="center" wrapText="1"/>
    </xf>
    <xf numFmtId="0" fontId="3" fillId="0" borderId="46" xfId="0" applyFont="1" applyBorder="1" applyAlignment="1">
      <alignment horizontal="left" vertical="center" wrapText="1"/>
    </xf>
    <xf numFmtId="0" fontId="19" fillId="0" borderId="44" xfId="0" applyFont="1" applyBorder="1" applyAlignment="1">
      <alignment horizontal="left" vertical="center"/>
    </xf>
    <xf numFmtId="0" fontId="19" fillId="0" borderId="46" xfId="0" applyFont="1" applyBorder="1" applyAlignment="1">
      <alignment horizontal="left" vertic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35" xfId="0" applyFont="1" applyBorder="1" applyAlignment="1">
      <alignment horizontal="center" vertical="center"/>
    </xf>
    <xf numFmtId="0" fontId="4" fillId="0" borderId="3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9" fillId="0" borderId="9" xfId="0" applyFont="1" applyBorder="1" applyAlignment="1">
      <alignment horizontal="center"/>
    </xf>
    <xf numFmtId="0" fontId="19" fillId="0" borderId="10" xfId="0" applyFont="1" applyBorder="1" applyAlignment="1">
      <alignment horizontal="center"/>
    </xf>
    <xf numFmtId="0" fontId="19" fillId="0" borderId="11" xfId="0" applyFont="1" applyBorder="1" applyAlignment="1">
      <alignment horizontal="center"/>
    </xf>
    <xf numFmtId="0" fontId="19" fillId="0" borderId="9" xfId="0" applyFont="1" applyBorder="1" applyAlignment="1">
      <alignment horizontal="left"/>
    </xf>
    <xf numFmtId="0" fontId="19" fillId="0" borderId="10" xfId="0" applyFont="1" applyBorder="1" applyAlignment="1">
      <alignment horizontal="left"/>
    </xf>
    <xf numFmtId="0" fontId="19" fillId="0" borderId="11" xfId="0" applyFont="1" applyBorder="1" applyAlignment="1">
      <alignment horizontal="left"/>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9" fillId="0" borderId="22" xfId="0" applyFont="1" applyBorder="1" applyAlignment="1">
      <alignment horizontal="center"/>
    </xf>
    <xf numFmtId="0" fontId="19" fillId="0" borderId="23" xfId="0" applyFont="1" applyBorder="1" applyAlignment="1">
      <alignment horizontal="center"/>
    </xf>
    <xf numFmtId="0" fontId="19" fillId="0" borderId="42" xfId="0" applyFont="1" applyBorder="1" applyAlignment="1">
      <alignment horizontal="center"/>
    </xf>
    <xf numFmtId="0" fontId="19" fillId="0" borderId="15" xfId="0" applyFont="1" applyBorder="1" applyAlignment="1">
      <alignment horizontal="center"/>
    </xf>
    <xf numFmtId="0" fontId="19" fillId="0" borderId="16" xfId="0" applyFont="1" applyBorder="1" applyAlignment="1">
      <alignment horizontal="center"/>
    </xf>
    <xf numFmtId="0" fontId="19" fillId="0" borderId="17" xfId="0" applyFont="1" applyBorder="1" applyAlignment="1">
      <alignment horizontal="center"/>
    </xf>
    <xf numFmtId="0" fontId="19" fillId="0" borderId="62" xfId="0" applyFont="1" applyBorder="1" applyAlignment="1">
      <alignment horizontal="center"/>
    </xf>
    <xf numFmtId="0" fontId="3" fillId="0" borderId="60" xfId="0" applyFont="1" applyBorder="1" applyAlignment="1">
      <alignment horizontal="left" wrapText="1"/>
    </xf>
    <xf numFmtId="0" fontId="3" fillId="0" borderId="31" xfId="0" applyFont="1" applyBorder="1" applyAlignment="1">
      <alignment horizontal="left"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35" xfId="0" applyFont="1" applyBorder="1" applyAlignment="1">
      <alignment horizontal="center"/>
    </xf>
    <xf numFmtId="0" fontId="3" fillId="0" borderId="32" xfId="0" applyFont="1" applyBorder="1" applyAlignment="1">
      <alignment horizontal="center"/>
    </xf>
    <xf numFmtId="0" fontId="19" fillId="0" borderId="44" xfId="0" applyFont="1" applyBorder="1" applyAlignment="1">
      <alignment horizontal="left" vertical="center" wrapText="1"/>
    </xf>
    <xf numFmtId="0" fontId="19" fillId="0" borderId="46" xfId="0" applyFont="1" applyBorder="1" applyAlignment="1">
      <alignment horizontal="left" vertical="center" wrapText="1"/>
    </xf>
    <xf numFmtId="0" fontId="19" fillId="0" borderId="12" xfId="0" applyFont="1" applyBorder="1" applyAlignment="1">
      <alignment horizontal="center" vertical="center"/>
    </xf>
    <xf numFmtId="0" fontId="19" fillId="0" borderId="61" xfId="0" applyFont="1" applyBorder="1" applyAlignment="1">
      <alignment horizontal="center" vertical="center"/>
    </xf>
    <xf numFmtId="0" fontId="3" fillId="0" borderId="61" xfId="0" applyFont="1" applyBorder="1" applyAlignment="1">
      <alignment horizontal="left"/>
    </xf>
    <xf numFmtId="0" fontId="3" fillId="0" borderId="35" xfId="0" applyFont="1" applyBorder="1" applyAlignment="1">
      <alignment horizontal="left"/>
    </xf>
    <xf numFmtId="0" fontId="20" fillId="0" borderId="9"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xf numFmtId="0" fontId="19" fillId="0" borderId="12" xfId="0" applyFont="1" applyBorder="1" applyAlignment="1">
      <alignment horizontal="center"/>
    </xf>
    <xf numFmtId="0" fontId="19" fillId="0" borderId="13" xfId="0" applyFont="1" applyBorder="1" applyAlignment="1">
      <alignment horizontal="center"/>
    </xf>
    <xf numFmtId="0" fontId="19" fillId="0" borderId="14" xfId="0" applyFont="1" applyBorder="1" applyAlignment="1">
      <alignment horizontal="center"/>
    </xf>
    <xf numFmtId="0" fontId="19" fillId="0" borderId="61" xfId="0" applyFont="1" applyBorder="1" applyAlignment="1">
      <alignment horizontal="left" vertical="center"/>
    </xf>
    <xf numFmtId="0" fontId="19" fillId="0" borderId="44" xfId="0" applyFont="1" applyBorder="1" applyAlignment="1">
      <alignment horizontal="center" vertical="center"/>
    </xf>
    <xf numFmtId="0" fontId="19" fillId="0" borderId="46" xfId="0" applyFont="1" applyBorder="1" applyAlignment="1">
      <alignment horizontal="center" vertical="center"/>
    </xf>
    <xf numFmtId="165" fontId="33" fillId="0" borderId="1" xfId="1" applyNumberFormat="1" applyFont="1" applyFill="1" applyBorder="1" applyAlignment="1">
      <alignment horizontal="center" vertical="center" wrapText="1"/>
    </xf>
    <xf numFmtId="0" fontId="33" fillId="0" borderId="1" xfId="1" applyNumberFormat="1" applyFont="1" applyFill="1" applyBorder="1" applyAlignment="1">
      <alignment horizontal="center" vertical="center" wrapText="1"/>
    </xf>
    <xf numFmtId="165" fontId="27" fillId="2" borderId="0" xfId="1" applyNumberFormat="1" applyFont="1" applyFill="1" applyBorder="1" applyAlignment="1">
      <alignment horizontal="center"/>
    </xf>
    <xf numFmtId="165" fontId="30" fillId="2" borderId="0" xfId="1" applyNumberFormat="1" applyFont="1" applyFill="1" applyBorder="1" applyAlignment="1">
      <alignment horizontal="left" vertical="center"/>
    </xf>
    <xf numFmtId="165" fontId="27" fillId="2" borderId="0" xfId="1" applyNumberFormat="1" applyFont="1" applyFill="1" applyBorder="1" applyAlignment="1">
      <alignment horizontal="left"/>
    </xf>
    <xf numFmtId="165" fontId="27" fillId="2" borderId="0" xfId="1" applyNumberFormat="1" applyFont="1" applyFill="1" applyBorder="1" applyAlignment="1">
      <alignment horizontal="left" vertical="center"/>
    </xf>
    <xf numFmtId="165" fontId="27" fillId="2" borderId="44" xfId="1" applyNumberFormat="1" applyFont="1" applyFill="1" applyBorder="1" applyAlignment="1">
      <alignment horizontal="center" vertical="center" wrapText="1"/>
    </xf>
    <xf numFmtId="165" fontId="27" fillId="2" borderId="46" xfId="1" applyNumberFormat="1" applyFont="1" applyFill="1" applyBorder="1" applyAlignment="1">
      <alignment horizontal="center" vertical="center"/>
    </xf>
    <xf numFmtId="165" fontId="27" fillId="2" borderId="44" xfId="1" applyNumberFormat="1" applyFont="1" applyFill="1" applyBorder="1" applyAlignment="1">
      <alignment horizontal="left" vertical="center"/>
    </xf>
    <xf numFmtId="165" fontId="27" fillId="2" borderId="46" xfId="1" applyNumberFormat="1" applyFont="1" applyFill="1" applyBorder="1" applyAlignment="1">
      <alignment horizontal="left" vertical="center"/>
    </xf>
    <xf numFmtId="165" fontId="27" fillId="2" borderId="9" xfId="1" applyNumberFormat="1" applyFont="1" applyFill="1" applyBorder="1" applyAlignment="1">
      <alignment horizontal="center" vertical="center"/>
    </xf>
    <xf numFmtId="165" fontId="27" fillId="2" borderId="10" xfId="1" applyNumberFormat="1" applyFont="1" applyFill="1" applyBorder="1" applyAlignment="1">
      <alignment horizontal="center" vertical="center"/>
    </xf>
    <xf numFmtId="165" fontId="27" fillId="2" borderId="11" xfId="1" applyNumberFormat="1" applyFont="1" applyFill="1" applyBorder="1" applyAlignment="1">
      <alignment horizontal="center" vertical="center"/>
    </xf>
    <xf numFmtId="165" fontId="27" fillId="2" borderId="9" xfId="1" applyNumberFormat="1" applyFont="1" applyFill="1" applyBorder="1" applyAlignment="1">
      <alignment horizontal="center"/>
    </xf>
    <xf numFmtId="165" fontId="27" fillId="2" borderId="10" xfId="1" applyNumberFormat="1" applyFont="1" applyFill="1" applyBorder="1" applyAlignment="1">
      <alignment horizontal="center"/>
    </xf>
    <xf numFmtId="165" fontId="27" fillId="2" borderId="11" xfId="1" applyNumberFormat="1" applyFont="1" applyFill="1" applyBorder="1" applyAlignment="1">
      <alignment horizontal="center"/>
    </xf>
    <xf numFmtId="165" fontId="27" fillId="2" borderId="9" xfId="1" applyNumberFormat="1" applyFont="1" applyFill="1" applyBorder="1" applyAlignment="1">
      <alignment horizontal="left"/>
    </xf>
    <xf numFmtId="165" fontId="27" fillId="2" borderId="10" xfId="1" applyNumberFormat="1" applyFont="1" applyFill="1" applyBorder="1" applyAlignment="1">
      <alignment horizontal="left"/>
    </xf>
    <xf numFmtId="165" fontId="27" fillId="2" borderId="11" xfId="1" applyNumberFormat="1" applyFont="1" applyFill="1" applyBorder="1" applyAlignment="1">
      <alignment horizontal="left"/>
    </xf>
    <xf numFmtId="165" fontId="28" fillId="2" borderId="12" xfId="1" applyNumberFormat="1" applyFont="1" applyFill="1" applyBorder="1" applyAlignment="1">
      <alignment horizontal="center" vertical="center"/>
    </xf>
    <xf numFmtId="165" fontId="28" fillId="2" borderId="13" xfId="1" applyNumberFormat="1" applyFont="1" applyFill="1" applyBorder="1" applyAlignment="1">
      <alignment horizontal="center" vertical="center"/>
    </xf>
    <xf numFmtId="165" fontId="28" fillId="2" borderId="14" xfId="1" applyNumberFormat="1" applyFont="1" applyFill="1" applyBorder="1" applyAlignment="1">
      <alignment horizontal="center" vertical="center"/>
    </xf>
    <xf numFmtId="0" fontId="14" fillId="2" borderId="9" xfId="2" applyFont="1" applyFill="1" applyBorder="1" applyAlignment="1">
      <alignment horizontal="center"/>
    </xf>
    <xf numFmtId="0" fontId="14" fillId="2" borderId="10" xfId="2" applyFont="1" applyFill="1" applyBorder="1" applyAlignment="1">
      <alignment horizontal="center"/>
    </xf>
    <xf numFmtId="0" fontId="14" fillId="2" borderId="35" xfId="2" applyFont="1" applyFill="1" applyBorder="1" applyAlignment="1">
      <alignment horizontal="center"/>
    </xf>
    <xf numFmtId="0" fontId="14" fillId="2" borderId="32" xfId="2" applyFont="1" applyFill="1" applyBorder="1" applyAlignment="1">
      <alignment horizontal="center"/>
    </xf>
    <xf numFmtId="0" fontId="15" fillId="2" borderId="9"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11" xfId="0" applyFont="1" applyFill="1" applyBorder="1" applyAlignment="1">
      <alignment horizontal="left" vertical="center"/>
    </xf>
    <xf numFmtId="0" fontId="9" fillId="2" borderId="9" xfId="0" applyFont="1" applyFill="1" applyBorder="1" applyAlignment="1">
      <alignment horizontal="center"/>
    </xf>
    <xf numFmtId="0" fontId="9" fillId="2" borderId="10" xfId="0" applyFont="1" applyFill="1" applyBorder="1" applyAlignment="1">
      <alignment horizontal="center"/>
    </xf>
    <xf numFmtId="0" fontId="9" fillId="2" borderId="11" xfId="0" applyFont="1" applyFill="1" applyBorder="1" applyAlignment="1">
      <alignment horizontal="center"/>
    </xf>
    <xf numFmtId="0" fontId="9" fillId="2" borderId="12" xfId="0" applyFont="1" applyFill="1" applyBorder="1" applyAlignment="1">
      <alignment horizontal="center"/>
    </xf>
    <xf numFmtId="0" fontId="9" fillId="2" borderId="13" xfId="0" applyFont="1" applyFill="1" applyBorder="1" applyAlignment="1">
      <alignment horizontal="center"/>
    </xf>
    <xf numFmtId="0" fontId="9" fillId="2" borderId="14" xfId="0" applyFont="1" applyFill="1" applyBorder="1" applyAlignment="1">
      <alignment horizontal="center"/>
    </xf>
    <xf numFmtId="0" fontId="9" fillId="2" borderId="9" xfId="0" applyFont="1" applyFill="1" applyBorder="1" applyAlignment="1">
      <alignment horizontal="left"/>
    </xf>
    <xf numFmtId="0" fontId="9" fillId="2" borderId="10" xfId="0" applyFont="1" applyFill="1" applyBorder="1" applyAlignment="1">
      <alignment horizontal="left"/>
    </xf>
    <xf numFmtId="0" fontId="9" fillId="2" borderId="11" xfId="0" applyFont="1" applyFill="1" applyBorder="1" applyAlignment="1">
      <alignment horizontal="left"/>
    </xf>
    <xf numFmtId="0" fontId="14" fillId="2" borderId="9"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1" xfId="2" applyFont="1" applyFill="1" applyBorder="1" applyAlignment="1">
      <alignment horizontal="center" vertical="center"/>
    </xf>
    <xf numFmtId="0" fontId="11" fillId="2" borderId="9" xfId="2" applyFont="1" applyFill="1" applyBorder="1" applyAlignment="1">
      <alignment horizontal="center"/>
    </xf>
    <xf numFmtId="0" fontId="11" fillId="2" borderId="10" xfId="2" applyFont="1" applyFill="1" applyBorder="1" applyAlignment="1">
      <alignment horizontal="center"/>
    </xf>
    <xf numFmtId="0" fontId="11" fillId="2" borderId="62" xfId="2" applyFont="1" applyFill="1" applyBorder="1" applyAlignment="1">
      <alignment horizontal="center"/>
    </xf>
    <xf numFmtId="0" fontId="14" fillId="2" borderId="13" xfId="2" applyFont="1" applyFill="1" applyBorder="1" applyAlignment="1">
      <alignment horizontal="center" vertical="center"/>
    </xf>
    <xf numFmtId="0" fontId="11" fillId="0" borderId="13" xfId="0" applyFont="1" applyBorder="1" applyAlignment="1">
      <alignment horizontal="left" vertical="center" wrapText="1"/>
    </xf>
    <xf numFmtId="0" fontId="9" fillId="0" borderId="9"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9" fillId="0" borderId="9"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xf>
    <xf numFmtId="0" fontId="12" fillId="0" borderId="9" xfId="0" applyFont="1" applyBorder="1" applyAlignment="1">
      <alignment horizontal="center"/>
    </xf>
    <xf numFmtId="0" fontId="12" fillId="0" borderId="10" xfId="0" applyFont="1" applyBorder="1" applyAlignment="1">
      <alignment horizontal="center"/>
    </xf>
    <xf numFmtId="0" fontId="12" fillId="0" borderId="11" xfId="0" applyFont="1" applyBorder="1" applyAlignment="1">
      <alignment horizontal="center"/>
    </xf>
    <xf numFmtId="0" fontId="11" fillId="0" borderId="61" xfId="0" applyFont="1" applyBorder="1" applyAlignment="1">
      <alignment horizontal="center"/>
    </xf>
    <xf numFmtId="0" fontId="11" fillId="0" borderId="32" xfId="0" applyFont="1" applyBorder="1" applyAlignment="1">
      <alignment horizontal="center"/>
    </xf>
    <xf numFmtId="0" fontId="12" fillId="0" borderId="35" xfId="0" applyFont="1" applyBorder="1" applyAlignment="1">
      <alignment horizontal="center"/>
    </xf>
    <xf numFmtId="0" fontId="12" fillId="0" borderId="32" xfId="0" applyFont="1" applyBorder="1" applyAlignment="1">
      <alignment horizontal="center"/>
    </xf>
    <xf numFmtId="0" fontId="10" fillId="2" borderId="9" xfId="0" applyFont="1" applyFill="1" applyBorder="1" applyAlignment="1">
      <alignment horizontal="center"/>
    </xf>
    <xf numFmtId="0" fontId="10" fillId="2" borderId="10" xfId="0" applyFont="1" applyFill="1" applyBorder="1" applyAlignment="1">
      <alignment horizontal="center"/>
    </xf>
    <xf numFmtId="0" fontId="10" fillId="2" borderId="11" xfId="0" applyFont="1" applyFill="1" applyBorder="1" applyAlignment="1">
      <alignment horizontal="center"/>
    </xf>
    <xf numFmtId="0" fontId="11" fillId="2" borderId="9" xfId="0" applyFont="1" applyFill="1" applyBorder="1" applyAlignment="1">
      <alignment horizontal="center"/>
    </xf>
    <xf numFmtId="0" fontId="11" fillId="2" borderId="10" xfId="0" applyFont="1" applyFill="1" applyBorder="1" applyAlignment="1">
      <alignment horizontal="center"/>
    </xf>
    <xf numFmtId="0" fontId="11" fillId="2" borderId="11" xfId="0" applyFont="1" applyFill="1" applyBorder="1" applyAlignment="1">
      <alignment horizontal="center"/>
    </xf>
    <xf numFmtId="0" fontId="11" fillId="2" borderId="9" xfId="0" applyFont="1" applyFill="1" applyBorder="1" applyAlignment="1">
      <alignment horizontal="left" vertical="center"/>
    </xf>
    <xf numFmtId="0" fontId="11" fillId="2" borderId="62" xfId="0" applyFont="1" applyFill="1" applyBorder="1" applyAlignment="1">
      <alignment horizontal="left" vertical="center"/>
    </xf>
    <xf numFmtId="0" fontId="7" fillId="2" borderId="61" xfId="0" applyFont="1" applyFill="1" applyBorder="1" applyAlignment="1">
      <alignment horizontal="left" vertical="center"/>
    </xf>
    <xf numFmtId="0" fontId="7" fillId="2" borderId="32" xfId="0" applyFont="1" applyFill="1" applyBorder="1" applyAlignment="1">
      <alignment horizontal="left"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7" fillId="2" borderId="54" xfId="0" applyFont="1" applyFill="1" applyBorder="1" applyAlignment="1">
      <alignment horizontal="left" vertical="center"/>
    </xf>
    <xf numFmtId="0" fontId="7" fillId="2" borderId="52" xfId="0" applyFont="1" applyFill="1" applyBorder="1" applyAlignment="1">
      <alignment horizontal="left" vertical="center"/>
    </xf>
    <xf numFmtId="0" fontId="7" fillId="2" borderId="9" xfId="0" applyFont="1" applyFill="1" applyBorder="1" applyAlignment="1">
      <alignment horizontal="center"/>
    </xf>
    <xf numFmtId="0" fontId="7" fillId="2" borderId="10" xfId="0" applyFont="1" applyFill="1" applyBorder="1" applyAlignment="1">
      <alignment horizontal="center"/>
    </xf>
    <xf numFmtId="0" fontId="7" fillId="2" borderId="11" xfId="0" applyFont="1" applyFill="1" applyBorder="1" applyAlignment="1">
      <alignment horizontal="center"/>
    </xf>
    <xf numFmtId="0" fontId="7" fillId="2" borderId="51" xfId="0" applyFont="1" applyFill="1" applyBorder="1" applyAlignment="1">
      <alignment horizontal="left"/>
    </xf>
    <xf numFmtId="0" fontId="7" fillId="2" borderId="38" xfId="0" applyFont="1" applyFill="1" applyBorder="1" applyAlignment="1">
      <alignment horizontal="left"/>
    </xf>
    <xf numFmtId="0" fontId="7" fillId="2" borderId="60" xfId="0" applyFont="1" applyFill="1" applyBorder="1" applyAlignment="1">
      <alignment horizontal="left"/>
    </xf>
    <xf numFmtId="0" fontId="7" fillId="2" borderId="53" xfId="0" applyFont="1" applyFill="1" applyBorder="1" applyAlignment="1">
      <alignment horizontal="left"/>
    </xf>
    <xf numFmtId="0" fontId="7" fillId="2" borderId="9" xfId="0" applyFont="1" applyFill="1" applyBorder="1" applyAlignment="1">
      <alignment horizontal="left"/>
    </xf>
    <xf numFmtId="0" fontId="7" fillId="2" borderId="62" xfId="0" applyFont="1" applyFill="1" applyBorder="1" applyAlignment="1">
      <alignment horizontal="left"/>
    </xf>
    <xf numFmtId="0" fontId="12" fillId="2" borderId="9" xfId="0" applyFont="1" applyFill="1" applyBorder="1" applyAlignment="1">
      <alignment horizontal="center"/>
    </xf>
    <xf numFmtId="0" fontId="12" fillId="2" borderId="10" xfId="0" applyFont="1" applyFill="1" applyBorder="1" applyAlignment="1">
      <alignment horizontal="center"/>
    </xf>
    <xf numFmtId="0" fontId="12" fillId="2" borderId="11" xfId="0" applyFont="1" applyFill="1" applyBorder="1" applyAlignment="1">
      <alignment horizontal="center"/>
    </xf>
    <xf numFmtId="0" fontId="17" fillId="2" borderId="9"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33" fillId="0" borderId="2" xfId="0" applyFont="1" applyBorder="1" applyAlignment="1">
      <alignment horizontal="left"/>
    </xf>
    <xf numFmtId="0" fontId="33" fillId="0" borderId="3" xfId="0" applyFont="1" applyBorder="1" applyAlignment="1">
      <alignment horizontal="left"/>
    </xf>
    <xf numFmtId="0" fontId="33" fillId="0" borderId="4" xfId="0" applyFont="1" applyBorder="1" applyAlignment="1">
      <alignment horizontal="left"/>
    </xf>
    <xf numFmtId="165" fontId="28" fillId="0" borderId="1" xfId="1" applyNumberFormat="1" applyFont="1" applyBorder="1" applyAlignment="1">
      <alignment horizontal="center"/>
    </xf>
    <xf numFmtId="165" fontId="27" fillId="0" borderId="1" xfId="1" applyNumberFormat="1" applyFont="1" applyBorder="1" applyAlignment="1">
      <alignment horizontal="center"/>
    </xf>
    <xf numFmtId="165" fontId="27" fillId="0" borderId="1" xfId="1" applyNumberFormat="1" applyFont="1" applyBorder="1" applyAlignment="1">
      <alignment horizontal="left"/>
    </xf>
    <xf numFmtId="0" fontId="21" fillId="0" borderId="1" xfId="0" applyFont="1" applyBorder="1" applyAlignment="1">
      <alignment horizontal="center"/>
    </xf>
    <xf numFmtId="0" fontId="12" fillId="2" borderId="9" xfId="2" applyFont="1" applyFill="1" applyBorder="1" applyAlignment="1">
      <alignment horizontal="center"/>
    </xf>
    <xf numFmtId="0" fontId="12" fillId="2" borderId="10" xfId="2" applyFont="1" applyFill="1" applyBorder="1" applyAlignment="1">
      <alignment horizontal="center"/>
    </xf>
    <xf numFmtId="0" fontId="12" fillId="2" borderId="11" xfId="2" applyFont="1" applyFill="1" applyBorder="1" applyAlignment="1">
      <alignment horizontal="center"/>
    </xf>
    <xf numFmtId="0" fontId="11" fillId="2" borderId="61" xfId="0" applyFont="1" applyFill="1" applyBorder="1" applyAlignment="1">
      <alignment horizontal="left"/>
    </xf>
    <xf numFmtId="0" fontId="11" fillId="2" borderId="35" xfId="0" applyFont="1" applyFill="1" applyBorder="1" applyAlignment="1">
      <alignment horizontal="left"/>
    </xf>
    <xf numFmtId="0" fontId="12" fillId="2" borderId="35" xfId="0" applyFont="1" applyFill="1" applyBorder="1" applyAlignment="1">
      <alignment horizontal="center"/>
    </xf>
    <xf numFmtId="0" fontId="12" fillId="2" borderId="32" xfId="0" applyFont="1" applyFill="1" applyBorder="1" applyAlignment="1">
      <alignment horizontal="center"/>
    </xf>
    <xf numFmtId="165" fontId="27" fillId="2" borderId="9" xfId="1" applyNumberFormat="1" applyFont="1" applyFill="1" applyBorder="1" applyAlignment="1">
      <alignment horizontal="left" vertical="center"/>
    </xf>
    <xf numFmtId="165" fontId="27" fillId="2" borderId="10" xfId="1" applyNumberFormat="1" applyFont="1" applyFill="1" applyBorder="1" applyAlignment="1">
      <alignment horizontal="left" vertical="center"/>
    </xf>
    <xf numFmtId="165" fontId="27" fillId="2" borderId="11" xfId="1" applyNumberFormat="1" applyFont="1" applyFill="1" applyBorder="1" applyAlignment="1">
      <alignment horizontal="left" vertical="center"/>
    </xf>
    <xf numFmtId="165" fontId="28" fillId="2" borderId="9" xfId="1" applyNumberFormat="1" applyFont="1" applyFill="1" applyBorder="1" applyAlignment="1">
      <alignment horizontal="center"/>
    </xf>
    <xf numFmtId="165" fontId="28" fillId="2" borderId="10" xfId="1" applyNumberFormat="1" applyFont="1" applyFill="1" applyBorder="1" applyAlignment="1">
      <alignment horizontal="center"/>
    </xf>
    <xf numFmtId="165" fontId="28" fillId="2" borderId="11" xfId="1" applyNumberFormat="1" applyFont="1" applyFill="1" applyBorder="1" applyAlignment="1">
      <alignment horizontal="center"/>
    </xf>
    <xf numFmtId="165" fontId="27" fillId="2" borderId="60" xfId="1" applyNumberFormat="1" applyFont="1" applyFill="1" applyBorder="1" applyAlignment="1">
      <alignment horizontal="center"/>
    </xf>
    <xf numFmtId="165" fontId="28" fillId="2" borderId="35" xfId="1" applyNumberFormat="1" applyFont="1" applyFill="1" applyBorder="1" applyAlignment="1">
      <alignment horizontal="center"/>
    </xf>
    <xf numFmtId="165" fontId="28" fillId="2" borderId="32" xfId="1" applyNumberFormat="1" applyFont="1" applyFill="1" applyBorder="1" applyAlignment="1">
      <alignment horizontal="center"/>
    </xf>
    <xf numFmtId="0" fontId="33" fillId="0" borderId="1" xfId="0" applyFont="1" applyBorder="1" applyAlignment="1">
      <alignment horizontal="left"/>
    </xf>
    <xf numFmtId="165" fontId="33" fillId="0" borderId="2" xfId="1" applyNumberFormat="1" applyFont="1" applyFill="1" applyBorder="1" applyAlignment="1">
      <alignment horizontal="center" vertical="center"/>
    </xf>
    <xf numFmtId="165" fontId="33" fillId="0" borderId="3" xfId="1" applyNumberFormat="1" applyFont="1" applyFill="1" applyBorder="1" applyAlignment="1">
      <alignment horizontal="center" vertical="center"/>
    </xf>
    <xf numFmtId="165" fontId="33" fillId="0" borderId="4" xfId="1" applyNumberFormat="1" applyFont="1" applyFill="1" applyBorder="1" applyAlignment="1">
      <alignment horizontal="center" vertical="center"/>
    </xf>
    <xf numFmtId="165" fontId="33" fillId="0" borderId="66" xfId="1" applyNumberFormat="1" applyFont="1" applyFill="1" applyBorder="1" applyAlignment="1">
      <alignment horizontal="left" vertical="center"/>
    </xf>
    <xf numFmtId="165" fontId="33" fillId="0" borderId="52" xfId="1" applyNumberFormat="1" applyFont="1" applyFill="1" applyBorder="1" applyAlignment="1">
      <alignment horizontal="left" vertical="center"/>
    </xf>
    <xf numFmtId="165" fontId="33" fillId="0" borderId="59" xfId="1" applyNumberFormat="1" applyFont="1" applyFill="1" applyBorder="1" applyAlignment="1">
      <alignment horizontal="left" vertical="center"/>
    </xf>
    <xf numFmtId="165" fontId="33" fillId="0" borderId="41" xfId="1" applyNumberFormat="1" applyFont="1" applyFill="1" applyBorder="1" applyAlignment="1">
      <alignment horizontal="left" vertical="center"/>
    </xf>
    <xf numFmtId="165" fontId="33" fillId="0" borderId="78" xfId="1" applyNumberFormat="1" applyFont="1" applyFill="1" applyBorder="1" applyAlignment="1">
      <alignment horizontal="left" vertical="center"/>
    </xf>
    <xf numFmtId="165" fontId="33" fillId="0" borderId="38" xfId="1" applyNumberFormat="1" applyFont="1" applyFill="1" applyBorder="1" applyAlignment="1">
      <alignment horizontal="left" vertical="center"/>
    </xf>
    <xf numFmtId="0" fontId="15" fillId="2" borderId="60" xfId="0" applyFont="1" applyFill="1" applyBorder="1" applyAlignment="1">
      <alignment horizontal="center"/>
    </xf>
    <xf numFmtId="0" fontId="15" fillId="2" borderId="0" xfId="0" applyFont="1" applyFill="1" applyAlignment="1">
      <alignment horizontal="center"/>
    </xf>
    <xf numFmtId="0" fontId="15" fillId="2" borderId="9"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4" fillId="2" borderId="11" xfId="2" applyFont="1" applyFill="1" applyBorder="1" applyAlignment="1">
      <alignment horizontal="center"/>
    </xf>
    <xf numFmtId="0" fontId="14" fillId="2" borderId="61" xfId="2" applyFont="1" applyFill="1" applyBorder="1" applyAlignment="1">
      <alignment horizontal="center"/>
    </xf>
    <xf numFmtId="0" fontId="9" fillId="2" borderId="60" xfId="0" applyFont="1" applyFill="1" applyBorder="1" applyAlignment="1">
      <alignment horizontal="left"/>
    </xf>
    <xf numFmtId="0" fontId="9" fillId="2" borderId="31" xfId="0" applyFont="1" applyFill="1" applyBorder="1" applyAlignment="1">
      <alignment horizontal="left"/>
    </xf>
    <xf numFmtId="0" fontId="0" fillId="2" borderId="9" xfId="0" applyFill="1" applyBorder="1" applyAlignment="1">
      <alignment horizontal="center"/>
    </xf>
    <xf numFmtId="0" fontId="0" fillId="2" borderId="10" xfId="0" applyFill="1" applyBorder="1" applyAlignment="1">
      <alignment horizontal="center"/>
    </xf>
    <xf numFmtId="0" fontId="0" fillId="2" borderId="32" xfId="0"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35" xfId="0" applyFont="1" applyFill="1" applyBorder="1" applyAlignment="1">
      <alignment horizontal="center"/>
    </xf>
    <xf numFmtId="0" fontId="1" fillId="2" borderId="32" xfId="0" applyFont="1" applyFill="1" applyBorder="1" applyAlignment="1">
      <alignment horizontal="center"/>
    </xf>
    <xf numFmtId="0" fontId="0" fillId="2" borderId="11" xfId="0" applyFill="1" applyBorder="1" applyAlignment="1">
      <alignment horizontal="center"/>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1" fillId="2" borderId="9" xfId="0" applyFont="1" applyFill="1" applyBorder="1" applyAlignment="1">
      <alignment horizontal="left"/>
    </xf>
    <xf numFmtId="0" fontId="1" fillId="2" borderId="11" xfId="0" applyFont="1" applyFill="1" applyBorder="1" applyAlignment="1">
      <alignment horizontal="left"/>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60" xfId="0" applyFont="1" applyBorder="1" applyAlignment="1">
      <alignment horizontal="left"/>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2" xfId="0" applyFont="1" applyFill="1" applyBorder="1" applyAlignment="1">
      <alignment horizontal="center"/>
    </xf>
    <xf numFmtId="0" fontId="11" fillId="2" borderId="13" xfId="0" applyFont="1" applyFill="1" applyBorder="1" applyAlignment="1">
      <alignment horizontal="center"/>
    </xf>
    <xf numFmtId="0" fontId="11" fillId="2" borderId="14" xfId="0" applyFont="1" applyFill="1" applyBorder="1" applyAlignment="1">
      <alignment horizontal="center"/>
    </xf>
    <xf numFmtId="0" fontId="11" fillId="2" borderId="44" xfId="0" applyFont="1" applyFill="1" applyBorder="1" applyAlignment="1">
      <alignment horizontal="left" vertical="center"/>
    </xf>
    <xf numFmtId="0" fontId="11" fillId="2" borderId="46" xfId="0" applyFont="1" applyFill="1" applyBorder="1" applyAlignment="1">
      <alignment horizontal="left" vertical="center"/>
    </xf>
    <xf numFmtId="0" fontId="11" fillId="2" borderId="44" xfId="0" applyFont="1" applyFill="1" applyBorder="1" applyAlignment="1">
      <alignment horizontal="center" vertical="center"/>
    </xf>
    <xf numFmtId="0" fontId="11" fillId="2" borderId="46" xfId="0" applyFont="1" applyFill="1" applyBorder="1" applyAlignment="1">
      <alignment horizontal="center" vertical="center"/>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61" xfId="0" applyFont="1" applyBorder="1" applyAlignment="1">
      <alignment horizontal="left"/>
    </xf>
    <xf numFmtId="0" fontId="11" fillId="0" borderId="35" xfId="0" applyFont="1" applyBorder="1" applyAlignment="1">
      <alignment horizontal="left"/>
    </xf>
    <xf numFmtId="0" fontId="11" fillId="0" borderId="69" xfId="0" applyFont="1" applyBorder="1" applyAlignment="1">
      <alignment horizontal="left"/>
    </xf>
    <xf numFmtId="0" fontId="11" fillId="0" borderId="9" xfId="0" applyFont="1" applyBorder="1" applyAlignment="1">
      <alignment horizontal="left"/>
    </xf>
    <xf numFmtId="0" fontId="11" fillId="0" borderId="10" xfId="0" applyFont="1" applyBorder="1" applyAlignment="1">
      <alignment horizontal="left"/>
    </xf>
    <xf numFmtId="0" fontId="11" fillId="0" borderId="62" xfId="0" applyFont="1" applyBorder="1" applyAlignment="1">
      <alignment horizontal="left"/>
    </xf>
    <xf numFmtId="0" fontId="12" fillId="0" borderId="15" xfId="0" applyFont="1" applyBorder="1" applyAlignment="1">
      <alignment horizontal="center"/>
    </xf>
    <xf numFmtId="0" fontId="12" fillId="0" borderId="16" xfId="0" applyFont="1" applyBorder="1" applyAlignment="1">
      <alignment horizontal="center"/>
    </xf>
    <xf numFmtId="0" fontId="12" fillId="0" borderId="17" xfId="0" applyFont="1" applyBorder="1" applyAlignment="1">
      <alignment horizontal="center"/>
    </xf>
    <xf numFmtId="0" fontId="11" fillId="0" borderId="72" xfId="0" applyFont="1" applyBorder="1" applyAlignment="1">
      <alignment horizontal="left"/>
    </xf>
    <xf numFmtId="0" fontId="11" fillId="0" borderId="27" xfId="0" applyFont="1" applyBorder="1" applyAlignment="1">
      <alignment horizontal="left"/>
    </xf>
    <xf numFmtId="165" fontId="27" fillId="2" borderId="60" xfId="1" applyNumberFormat="1" applyFont="1" applyFill="1" applyBorder="1" applyAlignment="1">
      <alignment horizontal="left"/>
    </xf>
  </cellXfs>
  <cellStyles count="5">
    <cellStyle name="20% - Accent4" xfId="2" builtinId="42"/>
    <cellStyle name="Comma" xfId="1" builtinId="3"/>
    <cellStyle name="Normal" xfId="0" builtinId="0"/>
    <cellStyle name="Normal - Style1 2 2" xfId="3"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microsoft.com/office/2007/relationships/hdphoto" Target="../media/hdphoto3.wdp"/><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microsoft.com/office/2007/relationships/hdphoto" Target="../media/hdphoto4.wdp"/><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microsoft.com/office/2007/relationships/hdphoto" Target="../media/hdphoto5.wdp"/><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52</xdr:row>
      <xdr:rowOff>47625</xdr:rowOff>
    </xdr:to>
    <xdr:pic>
      <xdr:nvPicPr>
        <xdr:cNvPr id="2" name="Picture 1">
          <a:extLst>
            <a:ext uri="{FF2B5EF4-FFF2-40B4-BE49-F238E27FC236}">
              <a16:creationId xmlns:a16="http://schemas.microsoft.com/office/drawing/2014/main" id="{565F9A80-B037-71AC-DB5E-5F86B56EC2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953250" cy="995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236220</xdr:colOff>
      <xdr:row>42</xdr:row>
      <xdr:rowOff>121920</xdr:rowOff>
    </xdr:to>
    <xdr:pic>
      <xdr:nvPicPr>
        <xdr:cNvPr id="2" name="Picture 1">
          <a:extLst>
            <a:ext uri="{FF2B5EF4-FFF2-40B4-BE49-F238E27FC236}">
              <a16:creationId xmlns:a16="http://schemas.microsoft.com/office/drawing/2014/main" id="{65329826-D0A0-B62E-271C-4A7464017FEF}"/>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332220" cy="812292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245110</xdr:colOff>
      <xdr:row>42</xdr:row>
      <xdr:rowOff>12065</xdr:rowOff>
    </xdr:to>
    <xdr:pic>
      <xdr:nvPicPr>
        <xdr:cNvPr id="2" name="Picture 1">
          <a:extLst>
            <a:ext uri="{FF2B5EF4-FFF2-40B4-BE49-F238E27FC236}">
              <a16:creationId xmlns:a16="http://schemas.microsoft.com/office/drawing/2014/main" id="{26D1FAE3-A30F-26F5-376E-BD57E17BDF9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5731510" cy="801306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245110</xdr:colOff>
      <xdr:row>43</xdr:row>
      <xdr:rowOff>12700</xdr:rowOff>
    </xdr:to>
    <xdr:pic>
      <xdr:nvPicPr>
        <xdr:cNvPr id="2" name="Picture 1">
          <a:extLst>
            <a:ext uri="{FF2B5EF4-FFF2-40B4-BE49-F238E27FC236}">
              <a16:creationId xmlns:a16="http://schemas.microsoft.com/office/drawing/2014/main" id="{4ECBA217-3303-AAAB-F4A1-137CF9B4571C}"/>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5731510" cy="820420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245110</xdr:colOff>
      <xdr:row>42</xdr:row>
      <xdr:rowOff>121920</xdr:rowOff>
    </xdr:to>
    <xdr:pic>
      <xdr:nvPicPr>
        <xdr:cNvPr id="2" name="Picture 1">
          <a:extLst>
            <a:ext uri="{FF2B5EF4-FFF2-40B4-BE49-F238E27FC236}">
              <a16:creationId xmlns:a16="http://schemas.microsoft.com/office/drawing/2014/main" id="{F84F4200-BF44-149C-3C46-BDAC34418643}"/>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5731510" cy="812292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245110</xdr:colOff>
      <xdr:row>42</xdr:row>
      <xdr:rowOff>100330</xdr:rowOff>
    </xdr:to>
    <xdr:pic>
      <xdr:nvPicPr>
        <xdr:cNvPr id="2" name="Picture 1">
          <a:extLst>
            <a:ext uri="{FF2B5EF4-FFF2-40B4-BE49-F238E27FC236}">
              <a16:creationId xmlns:a16="http://schemas.microsoft.com/office/drawing/2014/main" id="{637D02E6-E13C-7B92-C608-F238993242A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5731510" cy="8101330"/>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workbookViewId="0">
      <selection activeCell="G25" sqref="G25"/>
    </sheetView>
  </sheetViews>
  <sheetFormatPr defaultColWidth="19.42578125" defaultRowHeight="15.75" x14ac:dyDescent="0.25"/>
  <cols>
    <col min="1" max="1" width="4.5703125" style="3" customWidth="1"/>
    <col min="2" max="2" width="3.7109375" style="3" customWidth="1"/>
    <col min="3" max="3" width="53.42578125" style="3" customWidth="1"/>
    <col min="4" max="4" width="9.140625" style="3" customWidth="1"/>
    <col min="5" max="5" width="25.7109375" style="3" customWidth="1"/>
    <col min="6" max="16384" width="19.42578125" style="3"/>
  </cols>
  <sheetData>
    <row r="1" spans="1:6" x14ac:dyDescent="0.25">
      <c r="A1" s="535"/>
      <c r="B1" s="535"/>
      <c r="C1" s="535"/>
      <c r="D1" s="535"/>
      <c r="E1" s="535"/>
      <c r="F1" s="535"/>
    </row>
    <row r="2" spans="1:6" x14ac:dyDescent="0.25">
      <c r="A2" s="535" t="s">
        <v>383</v>
      </c>
      <c r="B2" s="535"/>
      <c r="C2" s="535"/>
      <c r="D2" s="535"/>
      <c r="E2" s="535"/>
      <c r="F2" s="535"/>
    </row>
    <row r="3" spans="1:6" x14ac:dyDescent="0.25">
      <c r="A3" s="535" t="s">
        <v>744</v>
      </c>
      <c r="B3" s="535"/>
      <c r="C3" s="535"/>
      <c r="D3" s="535"/>
      <c r="E3" s="535"/>
      <c r="F3" s="535"/>
    </row>
    <row r="4" spans="1:6" x14ac:dyDescent="0.25">
      <c r="A4" s="535"/>
      <c r="B4" s="535"/>
      <c r="C4" s="535"/>
      <c r="D4" s="535"/>
      <c r="E4" s="535"/>
      <c r="F4" s="535"/>
    </row>
    <row r="5" spans="1:6" ht="31.5" x14ac:dyDescent="0.25">
      <c r="A5" s="535"/>
      <c r="B5" s="535"/>
      <c r="C5" s="535"/>
      <c r="D5" s="5" t="s">
        <v>323</v>
      </c>
      <c r="E5" s="4" t="s">
        <v>739</v>
      </c>
      <c r="F5" s="4"/>
    </row>
    <row r="6" spans="1:6" x14ac:dyDescent="0.25">
      <c r="A6" s="534" t="s">
        <v>358</v>
      </c>
      <c r="B6" s="534"/>
      <c r="C6" s="534"/>
      <c r="D6" s="5"/>
      <c r="E6" s="6"/>
      <c r="F6" s="6"/>
    </row>
    <row r="7" spans="1:6" x14ac:dyDescent="0.25">
      <c r="B7" s="534" t="s">
        <v>386</v>
      </c>
      <c r="C7" s="534"/>
      <c r="D7" s="5"/>
    </row>
    <row r="8" spans="1:6" x14ac:dyDescent="0.25">
      <c r="C8" s="3" t="s">
        <v>3</v>
      </c>
      <c r="D8" s="9">
        <v>1</v>
      </c>
      <c r="E8" s="11"/>
      <c r="F8" s="11"/>
    </row>
    <row r="9" spans="1:6" x14ac:dyDescent="0.25">
      <c r="C9" s="3" t="s">
        <v>387</v>
      </c>
      <c r="D9" s="9">
        <v>2</v>
      </c>
      <c r="E9" s="11"/>
      <c r="F9" s="11"/>
    </row>
    <row r="10" spans="1:6" x14ac:dyDescent="0.25">
      <c r="C10" s="3" t="s">
        <v>388</v>
      </c>
      <c r="D10" s="9">
        <v>3</v>
      </c>
      <c r="E10" s="11"/>
      <c r="F10" s="11"/>
    </row>
    <row r="11" spans="1:6" x14ac:dyDescent="0.25">
      <c r="C11" s="3" t="s">
        <v>389</v>
      </c>
      <c r="D11" s="9">
        <v>4</v>
      </c>
      <c r="E11" s="11"/>
      <c r="F11" s="11"/>
    </row>
    <row r="12" spans="1:6" x14ac:dyDescent="0.25">
      <c r="C12" s="3" t="s">
        <v>390</v>
      </c>
      <c r="D12" s="9">
        <v>5</v>
      </c>
      <c r="E12" s="11"/>
      <c r="F12" s="11"/>
    </row>
    <row r="13" spans="1:6" x14ac:dyDescent="0.25">
      <c r="D13" s="9"/>
      <c r="E13" s="11"/>
      <c r="F13" s="11"/>
    </row>
    <row r="14" spans="1:6" x14ac:dyDescent="0.25">
      <c r="B14" s="534" t="s">
        <v>385</v>
      </c>
      <c r="C14" s="534"/>
      <c r="D14" s="10"/>
      <c r="E14" s="11"/>
      <c r="F14" s="11"/>
    </row>
    <row r="15" spans="1:6" x14ac:dyDescent="0.25">
      <c r="C15" s="3" t="s">
        <v>391</v>
      </c>
      <c r="D15" s="9">
        <v>5</v>
      </c>
      <c r="E15" s="11"/>
      <c r="F15" s="11"/>
    </row>
    <row r="16" spans="1:6" x14ac:dyDescent="0.25">
      <c r="C16" s="3" t="s">
        <v>392</v>
      </c>
      <c r="D16" s="9">
        <v>6</v>
      </c>
      <c r="E16" s="11"/>
      <c r="F16" s="11"/>
    </row>
    <row r="17" spans="1:7" x14ac:dyDescent="0.25">
      <c r="C17" s="3" t="s">
        <v>393</v>
      </c>
      <c r="D17" s="9">
        <v>7</v>
      </c>
      <c r="E17" s="11"/>
      <c r="F17" s="11"/>
    </row>
    <row r="18" spans="1:7" x14ac:dyDescent="0.25">
      <c r="D18" s="9"/>
      <c r="E18" s="11"/>
      <c r="F18" s="11"/>
    </row>
    <row r="19" spans="1:7" x14ac:dyDescent="0.25">
      <c r="A19" s="7" t="s">
        <v>394</v>
      </c>
      <c r="D19" s="9"/>
      <c r="E19" s="12">
        <f>SUM(E8:E18)</f>
        <v>0</v>
      </c>
      <c r="F19" s="11"/>
    </row>
    <row r="20" spans="1:7" x14ac:dyDescent="0.25">
      <c r="D20" s="9"/>
      <c r="E20" s="11"/>
      <c r="F20" s="11"/>
    </row>
    <row r="21" spans="1:7" x14ac:dyDescent="0.25">
      <c r="A21" s="534" t="s">
        <v>395</v>
      </c>
      <c r="B21" s="534"/>
      <c r="C21" s="534"/>
      <c r="D21" s="10"/>
      <c r="E21" s="11"/>
      <c r="F21" s="11"/>
    </row>
    <row r="22" spans="1:7" x14ac:dyDescent="0.25">
      <c r="C22" s="3" t="s">
        <v>396</v>
      </c>
      <c r="D22" s="9">
        <v>8</v>
      </c>
      <c r="E22" s="11"/>
      <c r="F22" s="11"/>
    </row>
    <row r="23" spans="1:7" x14ac:dyDescent="0.25">
      <c r="C23" s="3" t="s">
        <v>397</v>
      </c>
      <c r="D23" s="9">
        <v>9</v>
      </c>
      <c r="E23" s="11"/>
      <c r="F23" s="11"/>
    </row>
    <row r="24" spans="1:7" x14ac:dyDescent="0.25">
      <c r="C24" s="3" t="s">
        <v>398</v>
      </c>
      <c r="D24" s="9">
        <v>10</v>
      </c>
      <c r="E24" s="11"/>
      <c r="F24" s="11"/>
    </row>
    <row r="25" spans="1:7" x14ac:dyDescent="0.25">
      <c r="B25" s="7" t="s">
        <v>399</v>
      </c>
      <c r="E25" s="12">
        <f>SUM(E22:E24)</f>
        <v>0</v>
      </c>
      <c r="F25" s="11"/>
      <c r="G25" s="15"/>
    </row>
    <row r="26" spans="1:7" x14ac:dyDescent="0.25">
      <c r="E26" s="11"/>
      <c r="F26" s="11"/>
    </row>
    <row r="27" spans="1:7" ht="31.5" x14ac:dyDescent="0.25">
      <c r="C27" s="8" t="s">
        <v>400</v>
      </c>
      <c r="E27" s="12">
        <f>E19-E25</f>
        <v>0</v>
      </c>
      <c r="F27" s="11"/>
    </row>
    <row r="28" spans="1:7" x14ac:dyDescent="0.25">
      <c r="E28" s="11"/>
      <c r="F28" s="11"/>
    </row>
    <row r="29" spans="1:7" x14ac:dyDescent="0.25">
      <c r="C29" s="3" t="s">
        <v>265</v>
      </c>
      <c r="E29" s="11"/>
      <c r="F29" s="11"/>
    </row>
    <row r="30" spans="1:7" x14ac:dyDescent="0.25">
      <c r="C30" s="3" t="s">
        <v>401</v>
      </c>
      <c r="E30" s="11"/>
      <c r="F30" s="11"/>
    </row>
    <row r="31" spans="1:7" x14ac:dyDescent="0.25">
      <c r="C31" s="3" t="s">
        <v>402</v>
      </c>
      <c r="E31" s="11"/>
      <c r="F31" s="11"/>
    </row>
    <row r="32" spans="1:7" x14ac:dyDescent="0.25">
      <c r="E32" s="11"/>
      <c r="F32" s="11"/>
    </row>
    <row r="33" spans="3:6" x14ac:dyDescent="0.25">
      <c r="C33" s="3" t="s">
        <v>403</v>
      </c>
      <c r="E33" s="11"/>
      <c r="F33" s="11"/>
    </row>
    <row r="34" spans="3:6" x14ac:dyDescent="0.25">
      <c r="E34" s="11"/>
      <c r="F34" s="11"/>
    </row>
  </sheetData>
  <mergeCells count="9">
    <mergeCell ref="B7:C7"/>
    <mergeCell ref="B14:C14"/>
    <mergeCell ref="A21:C21"/>
    <mergeCell ref="A1:F1"/>
    <mergeCell ref="A2:F2"/>
    <mergeCell ref="A3:F3"/>
    <mergeCell ref="A4:F4"/>
    <mergeCell ref="A5:C5"/>
    <mergeCell ref="A6:C6"/>
  </mergeCells>
  <pageMargins left="0.7" right="0.7" top="0.75" bottom="0.75" header="0.3" footer="0.3"/>
  <pageSetup orientation="portrait" horizontalDpi="4294967292"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C53"/>
  <sheetViews>
    <sheetView view="pageBreakPreview" zoomScale="60" zoomScaleNormal="100" workbookViewId="0">
      <selection activeCell="A4" sqref="A4:C4"/>
    </sheetView>
  </sheetViews>
  <sheetFormatPr defaultColWidth="9.140625" defaultRowHeight="15.75" x14ac:dyDescent="0.2"/>
  <cols>
    <col min="1" max="1" width="5.5703125" style="358" bestFit="1" customWidth="1"/>
    <col min="2" max="2" width="8.7109375" style="359" bestFit="1" customWidth="1"/>
    <col min="3" max="3" width="255.7109375" style="345" bestFit="1" customWidth="1"/>
    <col min="4" max="16384" width="9.140625" style="345"/>
  </cols>
  <sheetData>
    <row r="1" spans="1:3" ht="16.5" thickBot="1" x14ac:dyDescent="0.35">
      <c r="A1" s="559" t="str">
        <f>scba!A1:I1</f>
        <v>Olamaboro Local Government of Kogi State</v>
      </c>
      <c r="B1" s="560"/>
      <c r="C1" s="561"/>
    </row>
    <row r="2" spans="1:3" ht="16.5" thickBot="1" x14ac:dyDescent="0.35">
      <c r="A2" s="559" t="str">
        <f>scba!A2:I2</f>
        <v>Financial Statements for the Year Ended 31 December, 2021</v>
      </c>
      <c r="B2" s="560"/>
      <c r="C2" s="560"/>
    </row>
    <row r="3" spans="1:3" ht="16.5" thickBot="1" x14ac:dyDescent="0.35">
      <c r="A3" s="562" t="s">
        <v>529</v>
      </c>
      <c r="B3" s="562"/>
      <c r="C3" s="563"/>
    </row>
    <row r="4" spans="1:3" ht="16.5" thickBot="1" x14ac:dyDescent="0.25">
      <c r="A4" s="564"/>
      <c r="B4" s="565"/>
      <c r="C4" s="566"/>
    </row>
    <row r="5" spans="1:3" x14ac:dyDescent="0.2">
      <c r="A5" s="346">
        <v>1</v>
      </c>
      <c r="B5" s="347"/>
      <c r="C5" s="348" t="s">
        <v>532</v>
      </c>
    </row>
    <row r="6" spans="1:3" ht="28.5" x14ac:dyDescent="0.2">
      <c r="A6" s="349"/>
      <c r="B6" s="350"/>
      <c r="C6" s="351" t="s">
        <v>533</v>
      </c>
    </row>
    <row r="7" spans="1:3" x14ac:dyDescent="0.2">
      <c r="A7" s="349"/>
      <c r="B7" s="350"/>
      <c r="C7" s="352"/>
    </row>
    <row r="8" spans="1:3" x14ac:dyDescent="0.2">
      <c r="A8" s="349">
        <v>2</v>
      </c>
      <c r="B8" s="350"/>
      <c r="C8" s="353" t="s">
        <v>517</v>
      </c>
    </row>
    <row r="9" spans="1:3" ht="30" x14ac:dyDescent="0.2">
      <c r="A9" s="556"/>
      <c r="B9" s="350"/>
      <c r="C9" s="351" t="s">
        <v>759</v>
      </c>
    </row>
    <row r="10" spans="1:3" x14ac:dyDescent="0.2">
      <c r="A10" s="557"/>
      <c r="B10" s="350"/>
      <c r="C10" s="352"/>
    </row>
    <row r="11" spans="1:3" ht="42.75" x14ac:dyDescent="0.2">
      <c r="A11" s="557"/>
      <c r="B11" s="350"/>
      <c r="C11" s="351" t="s">
        <v>534</v>
      </c>
    </row>
    <row r="12" spans="1:3" x14ac:dyDescent="0.2">
      <c r="A12" s="557"/>
      <c r="B12" s="350"/>
      <c r="C12" s="352"/>
    </row>
    <row r="13" spans="1:3" x14ac:dyDescent="0.2">
      <c r="A13" s="557"/>
      <c r="B13" s="350"/>
      <c r="C13" s="351" t="s">
        <v>535</v>
      </c>
    </row>
    <row r="14" spans="1:3" x14ac:dyDescent="0.2">
      <c r="A14" s="557"/>
      <c r="B14" s="350" t="s">
        <v>515</v>
      </c>
      <c r="C14" s="351" t="s">
        <v>641</v>
      </c>
    </row>
    <row r="15" spans="1:3" x14ac:dyDescent="0.2">
      <c r="A15" s="557"/>
      <c r="B15" s="350"/>
      <c r="C15" s="352"/>
    </row>
    <row r="16" spans="1:3" x14ac:dyDescent="0.2">
      <c r="A16" s="557"/>
      <c r="B16" s="350" t="s">
        <v>518</v>
      </c>
      <c r="C16" s="351" t="s">
        <v>642</v>
      </c>
    </row>
    <row r="17" spans="1:3" x14ac:dyDescent="0.2">
      <c r="A17" s="557"/>
      <c r="B17" s="350"/>
      <c r="C17" s="352"/>
    </row>
    <row r="18" spans="1:3" x14ac:dyDescent="0.2">
      <c r="A18" s="557"/>
      <c r="B18" s="350" t="s">
        <v>520</v>
      </c>
      <c r="C18" s="351" t="s">
        <v>643</v>
      </c>
    </row>
    <row r="19" spans="1:3" x14ac:dyDescent="0.2">
      <c r="A19" s="557"/>
      <c r="B19" s="350"/>
      <c r="C19" s="352"/>
    </row>
    <row r="20" spans="1:3" x14ac:dyDescent="0.2">
      <c r="A20" s="557"/>
      <c r="B20" s="350" t="s">
        <v>522</v>
      </c>
      <c r="C20" s="351" t="s">
        <v>644</v>
      </c>
    </row>
    <row r="21" spans="1:3" x14ac:dyDescent="0.2">
      <c r="A21" s="558"/>
      <c r="B21" s="350"/>
      <c r="C21" s="352"/>
    </row>
    <row r="22" spans="1:3" x14ac:dyDescent="0.2">
      <c r="A22" s="349">
        <v>3</v>
      </c>
      <c r="B22" s="350"/>
      <c r="C22" s="353" t="s">
        <v>516</v>
      </c>
    </row>
    <row r="23" spans="1:3" x14ac:dyDescent="0.2">
      <c r="A23" s="556"/>
      <c r="B23" s="350" t="s">
        <v>536</v>
      </c>
      <c r="C23" s="353" t="s">
        <v>537</v>
      </c>
    </row>
    <row r="24" spans="1:3" ht="28.5" x14ac:dyDescent="0.2">
      <c r="A24" s="557"/>
      <c r="B24" s="350"/>
      <c r="C24" s="351" t="s">
        <v>538</v>
      </c>
    </row>
    <row r="25" spans="1:3" ht="28.5" x14ac:dyDescent="0.2">
      <c r="A25" s="557"/>
      <c r="B25" s="350"/>
      <c r="C25" s="351" t="s">
        <v>539</v>
      </c>
    </row>
    <row r="26" spans="1:3" x14ac:dyDescent="0.2">
      <c r="A26" s="557"/>
      <c r="B26" s="350"/>
      <c r="C26" s="352"/>
    </row>
    <row r="27" spans="1:3" x14ac:dyDescent="0.2">
      <c r="A27" s="557"/>
      <c r="B27" s="350" t="s">
        <v>520</v>
      </c>
      <c r="C27" s="353" t="s">
        <v>519</v>
      </c>
    </row>
    <row r="28" spans="1:3" ht="42.75" x14ac:dyDescent="0.2">
      <c r="A28" s="557"/>
      <c r="B28" s="350"/>
      <c r="C28" s="351" t="s">
        <v>540</v>
      </c>
    </row>
    <row r="29" spans="1:3" x14ac:dyDescent="0.2">
      <c r="A29" s="557"/>
      <c r="B29" s="350"/>
      <c r="C29" s="351" t="s">
        <v>541</v>
      </c>
    </row>
    <row r="30" spans="1:3" x14ac:dyDescent="0.2">
      <c r="A30" s="557"/>
      <c r="B30" s="350"/>
      <c r="C30" s="351" t="s">
        <v>542</v>
      </c>
    </row>
    <row r="31" spans="1:3" x14ac:dyDescent="0.2">
      <c r="A31" s="557"/>
      <c r="B31" s="354" t="s">
        <v>606</v>
      </c>
      <c r="C31" s="351" t="s">
        <v>645</v>
      </c>
    </row>
    <row r="32" spans="1:3" x14ac:dyDescent="0.2">
      <c r="A32" s="557"/>
      <c r="B32" s="354" t="s">
        <v>608</v>
      </c>
      <c r="C32" s="351" t="s">
        <v>646</v>
      </c>
    </row>
    <row r="33" spans="1:3" x14ac:dyDescent="0.2">
      <c r="A33" s="557"/>
      <c r="B33" s="354" t="s">
        <v>610</v>
      </c>
      <c r="C33" s="351" t="s">
        <v>648</v>
      </c>
    </row>
    <row r="34" spans="1:3" x14ac:dyDescent="0.2">
      <c r="A34" s="557"/>
      <c r="B34" s="354" t="s">
        <v>611</v>
      </c>
      <c r="C34" s="351" t="s">
        <v>649</v>
      </c>
    </row>
    <row r="35" spans="1:3" x14ac:dyDescent="0.2">
      <c r="A35" s="557"/>
      <c r="B35" s="354" t="s">
        <v>613</v>
      </c>
      <c r="C35" s="351" t="s">
        <v>650</v>
      </c>
    </row>
    <row r="36" spans="1:3" x14ac:dyDescent="0.2">
      <c r="A36" s="557"/>
      <c r="B36" s="354" t="s">
        <v>647</v>
      </c>
      <c r="C36" s="351" t="s">
        <v>651</v>
      </c>
    </row>
    <row r="37" spans="1:3" x14ac:dyDescent="0.2">
      <c r="A37" s="557"/>
      <c r="B37" s="354" t="s">
        <v>653</v>
      </c>
      <c r="C37" s="351" t="s">
        <v>652</v>
      </c>
    </row>
    <row r="38" spans="1:3" x14ac:dyDescent="0.2">
      <c r="A38" s="557"/>
      <c r="B38" s="350"/>
      <c r="C38" s="352"/>
    </row>
    <row r="39" spans="1:3" x14ac:dyDescent="0.2">
      <c r="A39" s="557"/>
      <c r="B39" s="350" t="s">
        <v>520</v>
      </c>
      <c r="C39" s="353" t="s">
        <v>521</v>
      </c>
    </row>
    <row r="40" spans="1:3" x14ac:dyDescent="0.2">
      <c r="A40" s="557"/>
      <c r="B40" s="350"/>
      <c r="C40" s="351" t="s">
        <v>760</v>
      </c>
    </row>
    <row r="41" spans="1:3" x14ac:dyDescent="0.2">
      <c r="A41" s="557"/>
      <c r="B41" s="350"/>
      <c r="C41" s="352"/>
    </row>
    <row r="42" spans="1:3" x14ac:dyDescent="0.2">
      <c r="A42" s="557"/>
      <c r="B42" s="350" t="s">
        <v>522</v>
      </c>
      <c r="C42" s="353" t="s">
        <v>524</v>
      </c>
    </row>
    <row r="43" spans="1:3" x14ac:dyDescent="0.2">
      <c r="A43" s="558"/>
      <c r="B43" s="350"/>
      <c r="C43" s="351" t="s">
        <v>543</v>
      </c>
    </row>
    <row r="44" spans="1:3" x14ac:dyDescent="0.2">
      <c r="A44" s="349">
        <v>4</v>
      </c>
      <c r="B44" s="350"/>
      <c r="C44" s="353" t="s">
        <v>525</v>
      </c>
    </row>
    <row r="45" spans="1:3" ht="28.5" x14ac:dyDescent="0.2">
      <c r="A45" s="556"/>
      <c r="B45" s="350"/>
      <c r="C45" s="351" t="s">
        <v>544</v>
      </c>
    </row>
    <row r="46" spans="1:3" x14ac:dyDescent="0.2">
      <c r="A46" s="557"/>
      <c r="B46" s="350"/>
      <c r="C46" s="352"/>
    </row>
    <row r="47" spans="1:3" ht="28.5" x14ac:dyDescent="0.2">
      <c r="A47" s="557"/>
      <c r="B47" s="350"/>
      <c r="C47" s="351" t="s">
        <v>545</v>
      </c>
    </row>
    <row r="48" spans="1:3" x14ac:dyDescent="0.2">
      <c r="A48" s="557"/>
      <c r="B48" s="350"/>
      <c r="C48" s="352"/>
    </row>
    <row r="49" spans="1:3" ht="28.5" x14ac:dyDescent="0.2">
      <c r="A49" s="557"/>
      <c r="B49" s="350"/>
      <c r="C49" s="351" t="s">
        <v>546</v>
      </c>
    </row>
    <row r="50" spans="1:3" x14ac:dyDescent="0.2">
      <c r="A50" s="558"/>
      <c r="B50" s="350"/>
      <c r="C50" s="352"/>
    </row>
    <row r="51" spans="1:3" x14ac:dyDescent="0.2">
      <c r="A51" s="349">
        <v>5</v>
      </c>
      <c r="B51" s="350"/>
      <c r="C51" s="353" t="s">
        <v>526</v>
      </c>
    </row>
    <row r="52" spans="1:3" x14ac:dyDescent="0.2">
      <c r="A52" s="349"/>
      <c r="B52" s="350"/>
      <c r="C52" s="351" t="s">
        <v>547</v>
      </c>
    </row>
    <row r="53" spans="1:3" ht="16.5" thickBot="1" x14ac:dyDescent="0.25">
      <c r="A53" s="355"/>
      <c r="B53" s="356"/>
      <c r="C53" s="357"/>
    </row>
  </sheetData>
  <mergeCells count="7">
    <mergeCell ref="A45:A50"/>
    <mergeCell ref="A1:C1"/>
    <mergeCell ref="A2:C2"/>
    <mergeCell ref="A3:C3"/>
    <mergeCell ref="A4:C4"/>
    <mergeCell ref="A9:A21"/>
    <mergeCell ref="A23:A43"/>
  </mergeCells>
  <pageMargins left="0.7" right="0.7" top="0.75" bottom="0.75" header="0.3" footer="0.3"/>
  <pageSetup paperSize="9" scale="64" orientation="portrait" horizontalDpi="4294967292"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C171"/>
  <sheetViews>
    <sheetView view="pageBreakPreview" topLeftCell="C1" zoomScale="80" zoomScaleNormal="100" zoomScaleSheetLayoutView="80" workbookViewId="0">
      <selection activeCell="A4" sqref="A4:C4"/>
    </sheetView>
  </sheetViews>
  <sheetFormatPr defaultColWidth="9.140625" defaultRowHeight="15.75" x14ac:dyDescent="0.2"/>
  <cols>
    <col min="1" max="1" width="5.140625" style="358" bestFit="1" customWidth="1"/>
    <col min="2" max="2" width="9.42578125" style="359" bestFit="1" customWidth="1"/>
    <col min="3" max="3" width="148.7109375" style="345" customWidth="1"/>
    <col min="4" max="16384" width="9.140625" style="345"/>
  </cols>
  <sheetData>
    <row r="1" spans="1:3" ht="16.5" thickBot="1" x14ac:dyDescent="0.35">
      <c r="A1" s="559" t="str">
        <f>'1- 5 Gen Inf about Reporting En'!A1:C1</f>
        <v>Olamaboro Local Government of Kogi State</v>
      </c>
      <c r="B1" s="560"/>
      <c r="C1" s="561"/>
    </row>
    <row r="2" spans="1:3" ht="16.5" thickBot="1" x14ac:dyDescent="0.35">
      <c r="A2" s="559" t="str">
        <f>'1- 5 Gen Inf about Reporting En'!A2:C2</f>
        <v>Financial Statements for the Year Ended 31 December, 2021</v>
      </c>
      <c r="B2" s="560"/>
      <c r="C2" s="560"/>
    </row>
    <row r="3" spans="1:3" ht="16.5" thickBot="1" x14ac:dyDescent="0.25">
      <c r="A3" s="564" t="s">
        <v>640</v>
      </c>
      <c r="B3" s="565"/>
      <c r="C3" s="566"/>
    </row>
    <row r="4" spans="1:3" ht="16.5" thickBot="1" x14ac:dyDescent="0.25">
      <c r="A4" s="569"/>
      <c r="B4" s="570"/>
      <c r="C4" s="571"/>
    </row>
    <row r="5" spans="1:3" x14ac:dyDescent="0.2">
      <c r="A5" s="360">
        <v>6</v>
      </c>
      <c r="B5" s="361"/>
      <c r="C5" s="362" t="s">
        <v>548</v>
      </c>
    </row>
    <row r="6" spans="1:3" ht="28.5" x14ac:dyDescent="0.2">
      <c r="A6" s="556"/>
      <c r="B6" s="350"/>
      <c r="C6" s="351" t="s">
        <v>695</v>
      </c>
    </row>
    <row r="7" spans="1:3" x14ac:dyDescent="0.2">
      <c r="A7" s="558"/>
      <c r="B7" s="350"/>
      <c r="C7" s="352"/>
    </row>
    <row r="8" spans="1:3" x14ac:dyDescent="0.2">
      <c r="A8" s="349">
        <v>6.1</v>
      </c>
      <c r="B8" s="350"/>
      <c r="C8" s="353" t="s">
        <v>367</v>
      </c>
    </row>
    <row r="9" spans="1:3" ht="42.75" x14ac:dyDescent="0.2">
      <c r="A9" s="556"/>
      <c r="B9" s="350"/>
      <c r="C9" s="351" t="s">
        <v>549</v>
      </c>
    </row>
    <row r="10" spans="1:3" x14ac:dyDescent="0.2">
      <c r="A10" s="557"/>
      <c r="B10" s="350"/>
      <c r="C10" s="352"/>
    </row>
    <row r="11" spans="1:3" x14ac:dyDescent="0.2">
      <c r="A11" s="557"/>
      <c r="B11" s="350" t="s">
        <v>515</v>
      </c>
      <c r="C11" s="353" t="s">
        <v>605</v>
      </c>
    </row>
    <row r="12" spans="1:3" ht="42.75" x14ac:dyDescent="0.2">
      <c r="A12" s="557"/>
      <c r="B12" s="350"/>
      <c r="C12" s="351" t="s">
        <v>696</v>
      </c>
    </row>
    <row r="13" spans="1:3" x14ac:dyDescent="0.2">
      <c r="A13" s="557"/>
      <c r="B13" s="350"/>
      <c r="C13" s="352"/>
    </row>
    <row r="14" spans="1:3" x14ac:dyDescent="0.2">
      <c r="A14" s="557"/>
      <c r="B14" s="354" t="s">
        <v>606</v>
      </c>
      <c r="C14" s="353" t="s">
        <v>607</v>
      </c>
    </row>
    <row r="15" spans="1:3" ht="71.25" x14ac:dyDescent="0.2">
      <c r="A15" s="557"/>
      <c r="B15" s="354"/>
      <c r="C15" s="351" t="s">
        <v>697</v>
      </c>
    </row>
    <row r="16" spans="1:3" ht="28.5" x14ac:dyDescent="0.2">
      <c r="A16" s="557"/>
      <c r="B16" s="354"/>
      <c r="C16" s="351" t="s">
        <v>698</v>
      </c>
    </row>
    <row r="17" spans="1:3" x14ac:dyDescent="0.2">
      <c r="A17" s="557"/>
      <c r="B17" s="354"/>
      <c r="C17" s="352"/>
    </row>
    <row r="18" spans="1:3" x14ac:dyDescent="0.2">
      <c r="A18" s="557"/>
      <c r="B18" s="354" t="s">
        <v>608</v>
      </c>
      <c r="C18" s="353" t="s">
        <v>609</v>
      </c>
    </row>
    <row r="19" spans="1:3" ht="42.75" x14ac:dyDescent="0.2">
      <c r="A19" s="557"/>
      <c r="B19" s="354"/>
      <c r="C19" s="351" t="s">
        <v>699</v>
      </c>
    </row>
    <row r="20" spans="1:3" x14ac:dyDescent="0.2">
      <c r="A20" s="557"/>
      <c r="B20" s="354"/>
      <c r="C20" s="352"/>
    </row>
    <row r="21" spans="1:3" x14ac:dyDescent="0.2">
      <c r="A21" s="557"/>
      <c r="B21" s="354" t="s">
        <v>610</v>
      </c>
      <c r="C21" s="353" t="s">
        <v>388</v>
      </c>
    </row>
    <row r="22" spans="1:3" ht="28.5" x14ac:dyDescent="0.2">
      <c r="A22" s="557"/>
      <c r="B22" s="354"/>
      <c r="C22" s="351" t="s">
        <v>550</v>
      </c>
    </row>
    <row r="23" spans="1:3" x14ac:dyDescent="0.2">
      <c r="A23" s="557"/>
      <c r="B23" s="354"/>
      <c r="C23" s="352"/>
    </row>
    <row r="24" spans="1:3" x14ac:dyDescent="0.2">
      <c r="A24" s="557"/>
      <c r="B24" s="354" t="s">
        <v>611</v>
      </c>
      <c r="C24" s="353" t="s">
        <v>612</v>
      </c>
    </row>
    <row r="25" spans="1:3" ht="42.75" x14ac:dyDescent="0.2">
      <c r="A25" s="557"/>
      <c r="B25" s="354"/>
      <c r="C25" s="351" t="s">
        <v>551</v>
      </c>
    </row>
    <row r="26" spans="1:3" x14ac:dyDescent="0.2">
      <c r="A26" s="557"/>
      <c r="B26" s="354"/>
      <c r="C26" s="352"/>
    </row>
    <row r="27" spans="1:3" x14ac:dyDescent="0.2">
      <c r="A27" s="557"/>
      <c r="B27" s="354" t="s">
        <v>613</v>
      </c>
      <c r="C27" s="353" t="s">
        <v>390</v>
      </c>
    </row>
    <row r="28" spans="1:3" ht="28.5" x14ac:dyDescent="0.2">
      <c r="A28" s="557"/>
      <c r="B28" s="354"/>
      <c r="C28" s="351" t="s">
        <v>552</v>
      </c>
    </row>
    <row r="29" spans="1:3" x14ac:dyDescent="0.2">
      <c r="A29" s="557"/>
      <c r="B29" s="350"/>
      <c r="C29" s="352"/>
    </row>
    <row r="30" spans="1:3" x14ac:dyDescent="0.2">
      <c r="A30" s="557"/>
      <c r="B30" s="350" t="s">
        <v>518</v>
      </c>
      <c r="C30" s="353" t="s">
        <v>614</v>
      </c>
    </row>
    <row r="31" spans="1:3" ht="57" x14ac:dyDescent="0.2">
      <c r="A31" s="557"/>
      <c r="B31" s="568"/>
      <c r="C31" s="351" t="s">
        <v>700</v>
      </c>
    </row>
    <row r="32" spans="1:3" ht="14.25" x14ac:dyDescent="0.2">
      <c r="A32" s="557"/>
      <c r="B32" s="568"/>
      <c r="C32" s="351" t="s">
        <v>553</v>
      </c>
    </row>
    <row r="33" spans="1:3" ht="57" x14ac:dyDescent="0.2">
      <c r="A33" s="557"/>
      <c r="B33" s="568"/>
      <c r="C33" s="351" t="s">
        <v>701</v>
      </c>
    </row>
    <row r="34" spans="1:3" x14ac:dyDescent="0.2">
      <c r="A34" s="557"/>
      <c r="B34" s="354" t="s">
        <v>606</v>
      </c>
      <c r="C34" s="353" t="s">
        <v>615</v>
      </c>
    </row>
    <row r="35" spans="1:3" ht="42.75" x14ac:dyDescent="0.2">
      <c r="A35" s="557"/>
      <c r="B35" s="354"/>
      <c r="C35" s="351" t="s">
        <v>702</v>
      </c>
    </row>
    <row r="36" spans="1:3" x14ac:dyDescent="0.2">
      <c r="A36" s="557"/>
      <c r="B36" s="354" t="s">
        <v>608</v>
      </c>
      <c r="C36" s="353" t="s">
        <v>392</v>
      </c>
    </row>
    <row r="37" spans="1:3" ht="28.5" x14ac:dyDescent="0.2">
      <c r="A37" s="557"/>
      <c r="B37" s="350"/>
      <c r="C37" s="351" t="s">
        <v>703</v>
      </c>
    </row>
    <row r="38" spans="1:3" x14ac:dyDescent="0.2">
      <c r="A38" s="558"/>
      <c r="B38" s="350"/>
      <c r="C38" s="352"/>
    </row>
    <row r="39" spans="1:3" x14ac:dyDescent="0.2">
      <c r="A39" s="349">
        <v>6.2</v>
      </c>
      <c r="B39" s="350"/>
      <c r="C39" s="353" t="s">
        <v>265</v>
      </c>
    </row>
    <row r="40" spans="1:3" ht="28.5" x14ac:dyDescent="0.2">
      <c r="A40" s="556"/>
      <c r="B40" s="350"/>
      <c r="C40" s="351" t="s">
        <v>554</v>
      </c>
    </row>
    <row r="41" spans="1:3" x14ac:dyDescent="0.2">
      <c r="A41" s="558"/>
      <c r="B41" s="350"/>
      <c r="C41" s="352"/>
    </row>
    <row r="42" spans="1:3" x14ac:dyDescent="0.2">
      <c r="A42" s="349">
        <v>6.3</v>
      </c>
      <c r="B42" s="350"/>
      <c r="C42" s="353" t="s">
        <v>555</v>
      </c>
    </row>
    <row r="43" spans="1:3" ht="42.75" x14ac:dyDescent="0.2">
      <c r="A43" s="556"/>
      <c r="B43" s="350"/>
      <c r="C43" s="351" t="s">
        <v>556</v>
      </c>
    </row>
    <row r="44" spans="1:3" x14ac:dyDescent="0.2">
      <c r="A44" s="558"/>
      <c r="B44" s="350"/>
      <c r="C44" s="352"/>
    </row>
    <row r="45" spans="1:3" x14ac:dyDescent="0.2">
      <c r="A45" s="349">
        <v>6.4</v>
      </c>
      <c r="B45" s="350"/>
      <c r="C45" s="353" t="s">
        <v>557</v>
      </c>
    </row>
    <row r="46" spans="1:3" ht="57" x14ac:dyDescent="0.2">
      <c r="A46" s="556"/>
      <c r="B46" s="350"/>
      <c r="C46" s="351" t="s">
        <v>558</v>
      </c>
    </row>
    <row r="47" spans="1:3" x14ac:dyDescent="0.2">
      <c r="A47" s="557"/>
      <c r="B47" s="350"/>
      <c r="C47" s="352"/>
    </row>
    <row r="48" spans="1:3" ht="42.75" x14ac:dyDescent="0.2">
      <c r="A48" s="557"/>
      <c r="B48" s="350"/>
      <c r="C48" s="351" t="s">
        <v>559</v>
      </c>
    </row>
    <row r="49" spans="1:3" x14ac:dyDescent="0.2">
      <c r="A49" s="558"/>
      <c r="B49" s="350"/>
      <c r="C49" s="352"/>
    </row>
    <row r="50" spans="1:3" x14ac:dyDescent="0.2">
      <c r="A50" s="349">
        <v>6.5</v>
      </c>
      <c r="B50" s="350"/>
      <c r="C50" s="353" t="s">
        <v>560</v>
      </c>
    </row>
    <row r="51" spans="1:3" x14ac:dyDescent="0.2">
      <c r="A51" s="556"/>
      <c r="B51" s="350"/>
      <c r="C51" s="351" t="s">
        <v>561</v>
      </c>
    </row>
    <row r="52" spans="1:3" ht="28.5" x14ac:dyDescent="0.2">
      <c r="A52" s="557"/>
      <c r="B52" s="350"/>
      <c r="C52" s="351" t="s">
        <v>562</v>
      </c>
    </row>
    <row r="53" spans="1:3" ht="28.5" x14ac:dyDescent="0.2">
      <c r="A53" s="557"/>
      <c r="B53" s="350"/>
      <c r="C53" s="351" t="s">
        <v>563</v>
      </c>
    </row>
    <row r="54" spans="1:3" ht="28.5" x14ac:dyDescent="0.2">
      <c r="A54" s="557"/>
      <c r="B54" s="350"/>
      <c r="C54" s="351" t="s">
        <v>564</v>
      </c>
    </row>
    <row r="55" spans="1:3" x14ac:dyDescent="0.2">
      <c r="A55" s="557"/>
      <c r="B55" s="350"/>
      <c r="C55" s="352"/>
    </row>
    <row r="56" spans="1:3" x14ac:dyDescent="0.2">
      <c r="A56" s="557"/>
      <c r="B56" s="350" t="s">
        <v>515</v>
      </c>
      <c r="C56" s="353" t="s">
        <v>616</v>
      </c>
    </row>
    <row r="57" spans="1:3" x14ac:dyDescent="0.2">
      <c r="A57" s="557"/>
      <c r="B57" s="354" t="s">
        <v>606</v>
      </c>
      <c r="C57" s="353" t="s">
        <v>617</v>
      </c>
    </row>
    <row r="58" spans="1:3" ht="57" x14ac:dyDescent="0.2">
      <c r="A58" s="557"/>
      <c r="B58" s="354"/>
      <c r="C58" s="351" t="s">
        <v>565</v>
      </c>
    </row>
    <row r="59" spans="1:3" x14ac:dyDescent="0.2">
      <c r="A59" s="557"/>
      <c r="B59" s="354"/>
      <c r="C59" s="352"/>
    </row>
    <row r="60" spans="1:3" x14ac:dyDescent="0.2">
      <c r="A60" s="557"/>
      <c r="B60" s="354" t="s">
        <v>608</v>
      </c>
      <c r="C60" s="353" t="s">
        <v>618</v>
      </c>
    </row>
    <row r="61" spans="1:3" ht="57" x14ac:dyDescent="0.2">
      <c r="A61" s="557"/>
      <c r="B61" s="354"/>
      <c r="C61" s="351" t="s">
        <v>704</v>
      </c>
    </row>
    <row r="62" spans="1:3" x14ac:dyDescent="0.2">
      <c r="A62" s="557"/>
      <c r="B62" s="354"/>
      <c r="C62" s="352"/>
    </row>
    <row r="63" spans="1:3" x14ac:dyDescent="0.2">
      <c r="A63" s="557"/>
      <c r="B63" s="354" t="s">
        <v>610</v>
      </c>
      <c r="C63" s="353" t="s">
        <v>619</v>
      </c>
    </row>
    <row r="64" spans="1:3" ht="57" x14ac:dyDescent="0.2">
      <c r="A64" s="557"/>
      <c r="B64" s="354"/>
      <c r="C64" s="351" t="s">
        <v>705</v>
      </c>
    </row>
    <row r="65" spans="1:3" x14ac:dyDescent="0.2">
      <c r="A65" s="557"/>
      <c r="B65" s="354"/>
      <c r="C65" s="352"/>
    </row>
    <row r="66" spans="1:3" x14ac:dyDescent="0.2">
      <c r="A66" s="557"/>
      <c r="B66" s="354" t="s">
        <v>611</v>
      </c>
      <c r="C66" s="353" t="s">
        <v>620</v>
      </c>
    </row>
    <row r="67" spans="1:3" x14ac:dyDescent="0.2">
      <c r="A67" s="557"/>
      <c r="B67" s="354"/>
      <c r="C67" s="351" t="s">
        <v>566</v>
      </c>
    </row>
    <row r="68" spans="1:3" x14ac:dyDescent="0.2">
      <c r="A68" s="557"/>
      <c r="B68" s="350"/>
      <c r="C68" s="352"/>
    </row>
    <row r="69" spans="1:3" x14ac:dyDescent="0.2">
      <c r="A69" s="557"/>
      <c r="B69" s="350" t="s">
        <v>518</v>
      </c>
      <c r="C69" s="353" t="s">
        <v>621</v>
      </c>
    </row>
    <row r="70" spans="1:3" x14ac:dyDescent="0.2">
      <c r="A70" s="557"/>
      <c r="B70" s="354" t="s">
        <v>606</v>
      </c>
      <c r="C70" s="353" t="s">
        <v>622</v>
      </c>
    </row>
    <row r="71" spans="1:3" ht="57" x14ac:dyDescent="0.2">
      <c r="A71" s="557"/>
      <c r="B71" s="354"/>
      <c r="C71" s="351" t="s">
        <v>567</v>
      </c>
    </row>
    <row r="72" spans="1:3" x14ac:dyDescent="0.2">
      <c r="A72" s="557"/>
      <c r="B72" s="354"/>
      <c r="C72" s="352"/>
    </row>
    <row r="73" spans="1:3" x14ac:dyDescent="0.2">
      <c r="A73" s="557"/>
      <c r="B73" s="354" t="s">
        <v>608</v>
      </c>
      <c r="C73" s="353" t="s">
        <v>623</v>
      </c>
    </row>
    <row r="74" spans="1:3" ht="28.5" x14ac:dyDescent="0.2">
      <c r="A74" s="557"/>
      <c r="B74" s="354"/>
      <c r="C74" s="351" t="s">
        <v>568</v>
      </c>
    </row>
    <row r="75" spans="1:3" x14ac:dyDescent="0.2">
      <c r="A75" s="557"/>
      <c r="B75" s="354"/>
      <c r="C75" s="352"/>
    </row>
    <row r="76" spans="1:3" x14ac:dyDescent="0.2">
      <c r="A76" s="557"/>
      <c r="B76" s="354" t="s">
        <v>610</v>
      </c>
      <c r="C76" s="353" t="s">
        <v>624</v>
      </c>
    </row>
    <row r="77" spans="1:3" ht="71.25" x14ac:dyDescent="0.2">
      <c r="A77" s="557"/>
      <c r="B77" s="354"/>
      <c r="C77" s="351" t="s">
        <v>569</v>
      </c>
    </row>
    <row r="78" spans="1:3" x14ac:dyDescent="0.2">
      <c r="A78" s="557"/>
      <c r="B78" s="354"/>
      <c r="C78" s="353"/>
    </row>
    <row r="79" spans="1:3" x14ac:dyDescent="0.2">
      <c r="A79" s="557"/>
      <c r="B79" s="354" t="s">
        <v>611</v>
      </c>
      <c r="C79" s="353" t="s">
        <v>620</v>
      </c>
    </row>
    <row r="80" spans="1:3" ht="28.5" x14ac:dyDescent="0.2">
      <c r="A80" s="557"/>
      <c r="B80" s="354"/>
      <c r="C80" s="351" t="s">
        <v>570</v>
      </c>
    </row>
    <row r="81" spans="1:3" x14ac:dyDescent="0.2">
      <c r="A81" s="557"/>
      <c r="B81" s="350"/>
      <c r="C81" s="352"/>
    </row>
    <row r="82" spans="1:3" x14ac:dyDescent="0.2">
      <c r="A82" s="557"/>
      <c r="B82" s="350" t="s">
        <v>520</v>
      </c>
      <c r="C82" s="353" t="s">
        <v>625</v>
      </c>
    </row>
    <row r="83" spans="1:3" ht="57" x14ac:dyDescent="0.2">
      <c r="A83" s="557"/>
      <c r="B83" s="350"/>
      <c r="C83" s="351" t="s">
        <v>571</v>
      </c>
    </row>
    <row r="84" spans="1:3" x14ac:dyDescent="0.2">
      <c r="A84" s="557"/>
      <c r="B84" s="350"/>
      <c r="C84" s="353"/>
    </row>
    <row r="85" spans="1:3" x14ac:dyDescent="0.2">
      <c r="A85" s="557"/>
      <c r="B85" s="350" t="s">
        <v>522</v>
      </c>
      <c r="C85" s="353" t="s">
        <v>626</v>
      </c>
    </row>
    <row r="86" spans="1:3" ht="71.25" x14ac:dyDescent="0.2">
      <c r="A86" s="557"/>
      <c r="B86" s="350"/>
      <c r="C86" s="351" t="s">
        <v>706</v>
      </c>
    </row>
    <row r="87" spans="1:3" x14ac:dyDescent="0.2">
      <c r="A87" s="557"/>
      <c r="B87" s="350"/>
      <c r="C87" s="351"/>
    </row>
    <row r="88" spans="1:3" x14ac:dyDescent="0.2">
      <c r="A88" s="557"/>
      <c r="B88" s="350" t="s">
        <v>523</v>
      </c>
      <c r="C88" s="353" t="s">
        <v>627</v>
      </c>
    </row>
    <row r="89" spans="1:3" ht="42.75" x14ac:dyDescent="0.2">
      <c r="A89" s="557"/>
      <c r="B89" s="350"/>
      <c r="C89" s="351" t="s">
        <v>572</v>
      </c>
    </row>
    <row r="90" spans="1:3" x14ac:dyDescent="0.2">
      <c r="A90" s="557"/>
      <c r="B90" s="350"/>
      <c r="C90" s="351"/>
    </row>
    <row r="91" spans="1:3" x14ac:dyDescent="0.2">
      <c r="A91" s="557"/>
      <c r="B91" s="350" t="s">
        <v>527</v>
      </c>
      <c r="C91" s="353" t="s">
        <v>628</v>
      </c>
    </row>
    <row r="92" spans="1:3" ht="57" x14ac:dyDescent="0.2">
      <c r="A92" s="557"/>
      <c r="B92" s="350"/>
      <c r="C92" s="351" t="s">
        <v>573</v>
      </c>
    </row>
    <row r="93" spans="1:3" ht="42.75" x14ac:dyDescent="0.2">
      <c r="A93" s="557"/>
      <c r="B93" s="350"/>
      <c r="C93" s="351" t="s">
        <v>574</v>
      </c>
    </row>
    <row r="94" spans="1:3" ht="28.5" x14ac:dyDescent="0.2">
      <c r="A94" s="557"/>
      <c r="B94" s="350"/>
      <c r="C94" s="351" t="s">
        <v>575</v>
      </c>
    </row>
    <row r="95" spans="1:3" ht="28.5" x14ac:dyDescent="0.2">
      <c r="A95" s="557"/>
      <c r="B95" s="350"/>
      <c r="C95" s="351" t="s">
        <v>576</v>
      </c>
    </row>
    <row r="96" spans="1:3" ht="57" x14ac:dyDescent="0.2">
      <c r="A96" s="557"/>
      <c r="B96" s="350"/>
      <c r="C96" s="351" t="s">
        <v>577</v>
      </c>
    </row>
    <row r="97" spans="1:3" x14ac:dyDescent="0.2">
      <c r="A97" s="557"/>
      <c r="B97" s="350"/>
      <c r="C97" s="351"/>
    </row>
    <row r="98" spans="1:3" x14ac:dyDescent="0.2">
      <c r="A98" s="557"/>
      <c r="B98" s="350" t="s">
        <v>528</v>
      </c>
      <c r="C98" s="353" t="s">
        <v>629</v>
      </c>
    </row>
    <row r="99" spans="1:3" ht="28.5" x14ac:dyDescent="0.2">
      <c r="A99" s="557"/>
      <c r="B99" s="350"/>
      <c r="C99" s="351" t="s">
        <v>578</v>
      </c>
    </row>
    <row r="100" spans="1:3" x14ac:dyDescent="0.2">
      <c r="A100" s="557"/>
      <c r="B100" s="350"/>
      <c r="C100" s="352"/>
    </row>
    <row r="101" spans="1:3" ht="42.75" x14ac:dyDescent="0.2">
      <c r="A101" s="557"/>
      <c r="B101" s="350"/>
      <c r="C101" s="351" t="s">
        <v>579</v>
      </c>
    </row>
    <row r="102" spans="1:3" x14ac:dyDescent="0.2">
      <c r="A102" s="558"/>
      <c r="B102" s="350"/>
      <c r="C102" s="352"/>
    </row>
    <row r="103" spans="1:3" x14ac:dyDescent="0.2">
      <c r="A103" s="349">
        <v>6.6</v>
      </c>
      <c r="B103" s="350"/>
      <c r="C103" s="353" t="s">
        <v>580</v>
      </c>
    </row>
    <row r="104" spans="1:3" ht="28.5" x14ac:dyDescent="0.2">
      <c r="A104" s="556"/>
      <c r="B104" s="350"/>
      <c r="C104" s="351" t="s">
        <v>581</v>
      </c>
    </row>
    <row r="105" spans="1:3" ht="57" x14ac:dyDescent="0.2">
      <c r="A105" s="557"/>
      <c r="B105" s="350"/>
      <c r="C105" s="351" t="s">
        <v>707</v>
      </c>
    </row>
    <row r="106" spans="1:3" x14ac:dyDescent="0.2">
      <c r="A106" s="557"/>
      <c r="B106" s="350"/>
      <c r="C106" s="351" t="s">
        <v>582</v>
      </c>
    </row>
    <row r="107" spans="1:3" ht="28.5" x14ac:dyDescent="0.2">
      <c r="A107" s="557"/>
      <c r="B107" s="350"/>
      <c r="C107" s="351" t="s">
        <v>583</v>
      </c>
    </row>
    <row r="108" spans="1:3" x14ac:dyDescent="0.2">
      <c r="A108" s="557"/>
      <c r="B108" s="350"/>
      <c r="C108" s="352"/>
    </row>
    <row r="109" spans="1:3" ht="28.5" x14ac:dyDescent="0.2">
      <c r="A109" s="557"/>
      <c r="B109" s="350"/>
      <c r="C109" s="351" t="s">
        <v>584</v>
      </c>
    </row>
    <row r="110" spans="1:3" x14ac:dyDescent="0.2">
      <c r="A110" s="557"/>
      <c r="B110" s="350"/>
      <c r="C110" s="353"/>
    </row>
    <row r="111" spans="1:3" x14ac:dyDescent="0.2">
      <c r="A111" s="557"/>
      <c r="B111" s="350" t="s">
        <v>515</v>
      </c>
      <c r="C111" s="353" t="s">
        <v>630</v>
      </c>
    </row>
    <row r="112" spans="1:3" ht="16.5" thickBot="1" x14ac:dyDescent="0.25">
      <c r="A112" s="557"/>
      <c r="B112" s="350"/>
      <c r="C112" s="351" t="s">
        <v>708</v>
      </c>
    </row>
    <row r="113" spans="1:3" x14ac:dyDescent="0.2">
      <c r="A113" s="557"/>
      <c r="B113" s="354" t="s">
        <v>606</v>
      </c>
      <c r="C113" s="363" t="s">
        <v>660</v>
      </c>
    </row>
    <row r="114" spans="1:3" x14ac:dyDescent="0.2">
      <c r="A114" s="557"/>
      <c r="B114" s="354" t="s">
        <v>608</v>
      </c>
      <c r="C114" s="364" t="s">
        <v>661</v>
      </c>
    </row>
    <row r="115" spans="1:3" x14ac:dyDescent="0.2">
      <c r="A115" s="557"/>
      <c r="B115" s="354" t="s">
        <v>610</v>
      </c>
      <c r="C115" s="364" t="s">
        <v>662</v>
      </c>
    </row>
    <row r="116" spans="1:3" x14ac:dyDescent="0.2">
      <c r="A116" s="557"/>
      <c r="B116" s="354" t="s">
        <v>611</v>
      </c>
      <c r="C116" s="364" t="s">
        <v>663</v>
      </c>
    </row>
    <row r="117" spans="1:3" x14ac:dyDescent="0.2">
      <c r="A117" s="557"/>
      <c r="B117" s="354" t="s">
        <v>613</v>
      </c>
      <c r="C117" s="364" t="s">
        <v>664</v>
      </c>
    </row>
    <row r="118" spans="1:3" x14ac:dyDescent="0.2">
      <c r="A118" s="557"/>
      <c r="B118" s="354" t="s">
        <v>647</v>
      </c>
      <c r="C118" s="364" t="s">
        <v>665</v>
      </c>
    </row>
    <row r="119" spans="1:3" x14ac:dyDescent="0.2">
      <c r="A119" s="557"/>
      <c r="B119" s="354" t="s">
        <v>653</v>
      </c>
      <c r="C119" s="364" t="s">
        <v>666</v>
      </c>
    </row>
    <row r="120" spans="1:3" x14ac:dyDescent="0.2">
      <c r="A120" s="557"/>
      <c r="B120" s="354" t="s">
        <v>654</v>
      </c>
      <c r="C120" s="364" t="s">
        <v>667</v>
      </c>
    </row>
    <row r="121" spans="1:3" x14ac:dyDescent="0.2">
      <c r="A121" s="557"/>
      <c r="B121" s="354" t="s">
        <v>655</v>
      </c>
      <c r="C121" s="364" t="s">
        <v>668</v>
      </c>
    </row>
    <row r="122" spans="1:3" x14ac:dyDescent="0.2">
      <c r="A122" s="557"/>
      <c r="B122" s="354" t="s">
        <v>656</v>
      </c>
      <c r="C122" s="364" t="s">
        <v>669</v>
      </c>
    </row>
    <row r="123" spans="1:3" x14ac:dyDescent="0.2">
      <c r="A123" s="557"/>
      <c r="B123" s="354" t="s">
        <v>657</v>
      </c>
      <c r="C123" s="364" t="s">
        <v>670</v>
      </c>
    </row>
    <row r="124" spans="1:3" x14ac:dyDescent="0.2">
      <c r="A124" s="557"/>
      <c r="B124" s="354" t="s">
        <v>658</v>
      </c>
      <c r="C124" s="364" t="s">
        <v>671</v>
      </c>
    </row>
    <row r="125" spans="1:3" ht="16.5" thickBot="1" x14ac:dyDescent="0.25">
      <c r="A125" s="557"/>
      <c r="B125" s="354" t="s">
        <v>659</v>
      </c>
      <c r="C125" s="365" t="s">
        <v>672</v>
      </c>
    </row>
    <row r="126" spans="1:3" ht="28.5" x14ac:dyDescent="0.2">
      <c r="A126" s="557"/>
      <c r="B126" s="350"/>
      <c r="C126" s="351" t="s">
        <v>585</v>
      </c>
    </row>
    <row r="127" spans="1:3" x14ac:dyDescent="0.2">
      <c r="A127" s="558"/>
      <c r="B127" s="350"/>
      <c r="C127" s="352"/>
    </row>
    <row r="128" spans="1:3" x14ac:dyDescent="0.2">
      <c r="A128" s="349">
        <v>6.7</v>
      </c>
      <c r="B128" s="350"/>
      <c r="C128" s="353" t="s">
        <v>586</v>
      </c>
    </row>
    <row r="129" spans="1:3" ht="42.75" x14ac:dyDescent="0.2">
      <c r="A129" s="556"/>
      <c r="B129" s="350"/>
      <c r="C129" s="351" t="s">
        <v>709</v>
      </c>
    </row>
    <row r="130" spans="1:3" x14ac:dyDescent="0.2">
      <c r="A130" s="558"/>
      <c r="B130" s="350"/>
      <c r="C130" s="352"/>
    </row>
    <row r="131" spans="1:3" x14ac:dyDescent="0.2">
      <c r="A131" s="349">
        <v>6.8</v>
      </c>
      <c r="B131" s="350"/>
      <c r="C131" s="353" t="s">
        <v>587</v>
      </c>
    </row>
    <row r="132" spans="1:3" ht="142.5" x14ac:dyDescent="0.2">
      <c r="A132" s="556"/>
      <c r="B132" s="350"/>
      <c r="C132" s="351" t="s">
        <v>710</v>
      </c>
    </row>
    <row r="133" spans="1:3" ht="28.5" x14ac:dyDescent="0.2">
      <c r="A133" s="557"/>
      <c r="B133" s="350"/>
      <c r="C133" s="351" t="s">
        <v>588</v>
      </c>
    </row>
    <row r="134" spans="1:3" x14ac:dyDescent="0.2">
      <c r="A134" s="558"/>
      <c r="B134" s="350"/>
      <c r="C134" s="352"/>
    </row>
    <row r="135" spans="1:3" x14ac:dyDescent="0.2">
      <c r="A135" s="349">
        <v>6.9</v>
      </c>
      <c r="B135" s="350"/>
      <c r="C135" s="353" t="s">
        <v>589</v>
      </c>
    </row>
    <row r="136" spans="1:3" ht="57" x14ac:dyDescent="0.2">
      <c r="A136" s="556"/>
      <c r="B136" s="350"/>
      <c r="C136" s="351" t="s">
        <v>590</v>
      </c>
    </row>
    <row r="137" spans="1:3" x14ac:dyDescent="0.2">
      <c r="A137" s="558"/>
      <c r="B137" s="350"/>
      <c r="C137" s="352"/>
    </row>
    <row r="138" spans="1:3" x14ac:dyDescent="0.2">
      <c r="A138" s="349">
        <v>7</v>
      </c>
      <c r="B138" s="350"/>
      <c r="C138" s="353" t="s">
        <v>591</v>
      </c>
    </row>
    <row r="139" spans="1:3" ht="71.25" x14ac:dyDescent="0.2">
      <c r="A139" s="556"/>
      <c r="B139" s="350"/>
      <c r="C139" s="351" t="s">
        <v>711</v>
      </c>
    </row>
    <row r="140" spans="1:3" x14ac:dyDescent="0.2">
      <c r="A140" s="557"/>
      <c r="B140" s="350"/>
      <c r="C140" s="352"/>
    </row>
    <row r="141" spans="1:3" ht="71.25" x14ac:dyDescent="0.2">
      <c r="A141" s="557"/>
      <c r="B141" s="350"/>
      <c r="C141" s="351" t="s">
        <v>592</v>
      </c>
    </row>
    <row r="142" spans="1:3" x14ac:dyDescent="0.2">
      <c r="A142" s="558"/>
      <c r="B142" s="350"/>
      <c r="C142" s="352"/>
    </row>
    <row r="143" spans="1:3" x14ac:dyDescent="0.2">
      <c r="A143" s="349">
        <v>8</v>
      </c>
      <c r="B143" s="350"/>
      <c r="C143" s="353" t="s">
        <v>593</v>
      </c>
    </row>
    <row r="144" spans="1:3" x14ac:dyDescent="0.2">
      <c r="A144" s="556"/>
      <c r="B144" s="350" t="s">
        <v>515</v>
      </c>
      <c r="C144" s="353" t="s">
        <v>631</v>
      </c>
    </row>
    <row r="145" spans="1:3" ht="42.75" x14ac:dyDescent="0.2">
      <c r="A145" s="557"/>
      <c r="B145" s="350"/>
      <c r="C145" s="351" t="s">
        <v>594</v>
      </c>
    </row>
    <row r="146" spans="1:3" x14ac:dyDescent="0.2">
      <c r="A146" s="557"/>
      <c r="B146" s="350"/>
      <c r="C146" s="351"/>
    </row>
    <row r="147" spans="1:3" x14ac:dyDescent="0.2">
      <c r="A147" s="557"/>
      <c r="B147" s="350" t="s">
        <v>518</v>
      </c>
      <c r="C147" s="353" t="s">
        <v>632</v>
      </c>
    </row>
    <row r="148" spans="1:3" ht="42.75" x14ac:dyDescent="0.2">
      <c r="A148" s="557"/>
      <c r="B148" s="350"/>
      <c r="C148" s="351" t="s">
        <v>595</v>
      </c>
    </row>
    <row r="149" spans="1:3" x14ac:dyDescent="0.2">
      <c r="A149" s="557"/>
      <c r="B149" s="350"/>
      <c r="C149" s="352"/>
    </row>
    <row r="150" spans="1:3" x14ac:dyDescent="0.2">
      <c r="A150" s="557"/>
      <c r="B150" s="354" t="s">
        <v>606</v>
      </c>
      <c r="C150" s="351" t="s">
        <v>633</v>
      </c>
    </row>
    <row r="151" spans="1:3" x14ac:dyDescent="0.2">
      <c r="A151" s="557"/>
      <c r="B151" s="354" t="s">
        <v>608</v>
      </c>
      <c r="C151" s="351" t="s">
        <v>634</v>
      </c>
    </row>
    <row r="152" spans="1:3" ht="57" x14ac:dyDescent="0.2">
      <c r="A152" s="557"/>
      <c r="B152" s="350"/>
      <c r="C152" s="351" t="s">
        <v>596</v>
      </c>
    </row>
    <row r="153" spans="1:3" x14ac:dyDescent="0.2">
      <c r="A153" s="557"/>
      <c r="B153" s="350"/>
      <c r="C153" s="351"/>
    </row>
    <row r="154" spans="1:3" x14ac:dyDescent="0.2">
      <c r="A154" s="557"/>
      <c r="B154" s="350" t="s">
        <v>520</v>
      </c>
      <c r="C154" s="353" t="s">
        <v>635</v>
      </c>
    </row>
    <row r="155" spans="1:3" ht="42.75" x14ac:dyDescent="0.2">
      <c r="A155" s="557"/>
      <c r="B155" s="350"/>
      <c r="C155" s="351" t="s">
        <v>597</v>
      </c>
    </row>
    <row r="156" spans="1:3" ht="42.75" x14ac:dyDescent="0.2">
      <c r="A156" s="557"/>
      <c r="B156" s="350"/>
      <c r="C156" s="351" t="s">
        <v>598</v>
      </c>
    </row>
    <row r="157" spans="1:3" x14ac:dyDescent="0.2">
      <c r="A157" s="557"/>
      <c r="B157" s="350"/>
      <c r="C157" s="352"/>
    </row>
    <row r="158" spans="1:3" x14ac:dyDescent="0.2">
      <c r="A158" s="557"/>
      <c r="B158" s="350" t="s">
        <v>522</v>
      </c>
      <c r="C158" s="353" t="s">
        <v>636</v>
      </c>
    </row>
    <row r="159" spans="1:3" ht="57" x14ac:dyDescent="0.2">
      <c r="A159" s="557"/>
      <c r="B159" s="350"/>
      <c r="C159" s="351" t="s">
        <v>599</v>
      </c>
    </row>
    <row r="160" spans="1:3" x14ac:dyDescent="0.2">
      <c r="A160" s="557"/>
      <c r="B160" s="350"/>
      <c r="C160" s="351"/>
    </row>
    <row r="161" spans="1:3" x14ac:dyDescent="0.2">
      <c r="A161" s="557"/>
      <c r="B161" s="350" t="s">
        <v>523</v>
      </c>
      <c r="C161" s="353" t="s">
        <v>637</v>
      </c>
    </row>
    <row r="162" spans="1:3" ht="28.5" x14ac:dyDescent="0.2">
      <c r="A162" s="557"/>
      <c r="B162" s="350"/>
      <c r="C162" s="351" t="s">
        <v>600</v>
      </c>
    </row>
    <row r="163" spans="1:3" x14ac:dyDescent="0.2">
      <c r="A163" s="557"/>
      <c r="B163" s="350"/>
      <c r="C163" s="353"/>
    </row>
    <row r="164" spans="1:3" x14ac:dyDescent="0.2">
      <c r="A164" s="557"/>
      <c r="B164" s="350" t="s">
        <v>527</v>
      </c>
      <c r="C164" s="353" t="s">
        <v>638</v>
      </c>
    </row>
    <row r="165" spans="1:3" ht="28.5" x14ac:dyDescent="0.2">
      <c r="A165" s="557"/>
      <c r="B165" s="350"/>
      <c r="C165" s="351" t="s">
        <v>601</v>
      </c>
    </row>
    <row r="166" spans="1:3" x14ac:dyDescent="0.2">
      <c r="A166" s="557"/>
      <c r="B166" s="350"/>
      <c r="C166" s="351"/>
    </row>
    <row r="167" spans="1:3" x14ac:dyDescent="0.2">
      <c r="A167" s="557"/>
      <c r="B167" s="350" t="s">
        <v>528</v>
      </c>
      <c r="C167" s="353" t="s">
        <v>639</v>
      </c>
    </row>
    <row r="168" spans="1:3" ht="28.5" x14ac:dyDescent="0.2">
      <c r="A168" s="557"/>
      <c r="B168" s="350"/>
      <c r="C168" s="351" t="s">
        <v>602</v>
      </c>
    </row>
    <row r="169" spans="1:3" x14ac:dyDescent="0.2">
      <c r="A169" s="557"/>
      <c r="B169" s="350"/>
      <c r="C169" s="352"/>
    </row>
    <row r="170" spans="1:3" ht="42.75" x14ac:dyDescent="0.2">
      <c r="A170" s="557"/>
      <c r="B170" s="350"/>
      <c r="C170" s="351" t="s">
        <v>603</v>
      </c>
    </row>
    <row r="171" spans="1:3" ht="29.25" thickBot="1" x14ac:dyDescent="0.25">
      <c r="A171" s="567"/>
      <c r="B171" s="356"/>
      <c r="C171" s="366" t="s">
        <v>604</v>
      </c>
    </row>
  </sheetData>
  <mergeCells count="17">
    <mergeCell ref="A1:C1"/>
    <mergeCell ref="A2:C2"/>
    <mergeCell ref="B31:B33"/>
    <mergeCell ref="A3:C3"/>
    <mergeCell ref="A4:C4"/>
    <mergeCell ref="A9:A38"/>
    <mergeCell ref="A6:A7"/>
    <mergeCell ref="A132:A134"/>
    <mergeCell ref="A136:A137"/>
    <mergeCell ref="A139:A142"/>
    <mergeCell ref="A144:A171"/>
    <mergeCell ref="A40:A41"/>
    <mergeCell ref="A43:A44"/>
    <mergeCell ref="A46:A49"/>
    <mergeCell ref="A51:A102"/>
    <mergeCell ref="A104:A127"/>
    <mergeCell ref="A129:A130"/>
  </mergeCells>
  <pageMargins left="0.7" right="0.7" top="0.75" bottom="0.75" header="0.3" footer="0.3"/>
  <pageSetup paperSize="9" scale="64" orientation="portrait" horizontalDpi="4294967292" verticalDpi="1200" r:id="rId1"/>
  <rowBreaks count="5" manualBreakCount="5">
    <brk id="22" max="2" man="1"/>
    <brk id="48" max="2" man="1"/>
    <brk id="77" max="2" man="1"/>
    <brk id="101" max="2" man="1"/>
    <brk id="146"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H20"/>
  <sheetViews>
    <sheetView showGridLines="0" topLeftCell="A9" zoomScaleNormal="100" zoomScaleSheetLayoutView="136" workbookViewId="0">
      <selection sqref="A1:F20"/>
    </sheetView>
  </sheetViews>
  <sheetFormatPr defaultColWidth="9.140625" defaultRowHeight="12.75" x14ac:dyDescent="0.25"/>
  <cols>
    <col min="1" max="1" width="6.140625" style="413" customWidth="1"/>
    <col min="2" max="2" width="31.5703125" style="386" customWidth="1"/>
    <col min="3" max="3" width="21" style="386" bestFit="1" customWidth="1"/>
    <col min="4" max="4" width="22" style="386" bestFit="1" customWidth="1"/>
    <col min="5" max="5" width="19.140625" style="386" bestFit="1" customWidth="1"/>
    <col min="6" max="6" width="21" style="400" bestFit="1" customWidth="1"/>
    <col min="7" max="7" width="12.140625" style="386" customWidth="1"/>
    <col min="8" max="16384" width="9.140625" style="386"/>
  </cols>
  <sheetData>
    <row r="1" spans="1:8" ht="13.5" x14ac:dyDescent="0.25">
      <c r="A1" s="540" t="str">
        <f>'6 - 8 Significant Acting Polici'!A1:C1</f>
        <v>Olamaboro Local Government of Kogi State</v>
      </c>
      <c r="B1" s="540"/>
      <c r="C1" s="540"/>
      <c r="D1" s="540"/>
      <c r="E1" s="540"/>
      <c r="F1" s="540"/>
    </row>
    <row r="2" spans="1:8" ht="13.5" x14ac:dyDescent="0.25">
      <c r="A2" s="540" t="str">
        <f>'6 - 8 Significant Acting Polici'!A2:C2</f>
        <v>Financial Statements for the Year Ended 31 December, 2021</v>
      </c>
      <c r="B2" s="540"/>
      <c r="C2" s="540"/>
      <c r="D2" s="540"/>
      <c r="E2" s="540"/>
      <c r="F2" s="540"/>
    </row>
    <row r="3" spans="1:8" ht="13.5" x14ac:dyDescent="0.25">
      <c r="A3" s="540" t="s">
        <v>420</v>
      </c>
      <c r="B3" s="540"/>
      <c r="C3" s="540"/>
      <c r="D3" s="540"/>
      <c r="E3" s="540"/>
      <c r="F3" s="540"/>
    </row>
    <row r="4" spans="1:8" ht="13.5" x14ac:dyDescent="0.25">
      <c r="A4" s="540"/>
      <c r="B4" s="540"/>
      <c r="C4" s="540"/>
      <c r="D4" s="540"/>
      <c r="E4" s="540"/>
      <c r="F4" s="540"/>
    </row>
    <row r="5" spans="1:8" ht="13.5" x14ac:dyDescent="0.25">
      <c r="A5" s="536" t="s">
        <v>742</v>
      </c>
      <c r="B5" s="536"/>
      <c r="C5" s="536"/>
      <c r="D5" s="536"/>
      <c r="E5" s="536"/>
      <c r="F5" s="536"/>
    </row>
    <row r="6" spans="1:8" ht="13.5" x14ac:dyDescent="0.25">
      <c r="A6" s="540"/>
      <c r="B6" s="540"/>
      <c r="C6" s="540"/>
      <c r="D6" s="540"/>
      <c r="E6" s="540"/>
      <c r="F6" s="540"/>
      <c r="H6" s="392"/>
    </row>
    <row r="7" spans="1:8" ht="13.5" x14ac:dyDescent="0.25">
      <c r="A7" s="555" t="s">
        <v>411</v>
      </c>
      <c r="B7" s="536" t="s">
        <v>384</v>
      </c>
      <c r="C7" s="540" t="str">
        <f>scba!H4</f>
        <v>Year Ended 31st 
December 2021</v>
      </c>
      <c r="D7" s="540"/>
      <c r="E7" s="540"/>
      <c r="F7" s="399"/>
      <c r="H7" s="392"/>
    </row>
    <row r="8" spans="1:8" s="398" customFormat="1" ht="33.75" customHeight="1" x14ac:dyDescent="0.25">
      <c r="A8" s="555"/>
      <c r="B8" s="536"/>
      <c r="C8" s="398" t="s">
        <v>469</v>
      </c>
      <c r="D8" s="398" t="s">
        <v>470</v>
      </c>
      <c r="E8" s="398" t="s">
        <v>471</v>
      </c>
      <c r="F8" s="402" t="s">
        <v>752</v>
      </c>
      <c r="G8" s="401"/>
    </row>
    <row r="9" spans="1:8" ht="14.25" customHeight="1" x14ac:dyDescent="0.25">
      <c r="A9" s="389">
        <v>1</v>
      </c>
      <c r="B9" s="432" t="s">
        <v>388</v>
      </c>
      <c r="C9" s="429">
        <v>1234829438.9000001</v>
      </c>
      <c r="D9" s="429">
        <v>2097127920</v>
      </c>
      <c r="E9" s="430">
        <f>D9-C9</f>
        <v>862298481.0999999</v>
      </c>
      <c r="F9" s="490">
        <v>1275366296.0599999</v>
      </c>
    </row>
    <row r="10" spans="1:8" ht="14.25" customHeight="1" x14ac:dyDescent="0.25">
      <c r="A10" s="389">
        <v>2</v>
      </c>
      <c r="B10" s="432" t="s">
        <v>467</v>
      </c>
      <c r="C10" s="429">
        <v>7226135.0800000001</v>
      </c>
      <c r="D10" s="429">
        <v>0</v>
      </c>
      <c r="E10" s="430">
        <f t="shared" ref="E10:E17" si="0">D10-C10</f>
        <v>-7226135.0800000001</v>
      </c>
      <c r="F10" s="490">
        <v>29955031.5</v>
      </c>
    </row>
    <row r="11" spans="1:8" ht="14.25" customHeight="1" x14ac:dyDescent="0.25">
      <c r="A11" s="389">
        <v>3</v>
      </c>
      <c r="B11" s="432" t="s">
        <v>797</v>
      </c>
      <c r="C11" s="429">
        <v>0</v>
      </c>
      <c r="D11" s="429">
        <v>0</v>
      </c>
      <c r="E11" s="430">
        <f t="shared" si="0"/>
        <v>0</v>
      </c>
      <c r="F11" s="490">
        <v>3568765.18</v>
      </c>
    </row>
    <row r="12" spans="1:8" ht="14.25" customHeight="1" x14ac:dyDescent="0.25">
      <c r="A12" s="389">
        <v>4</v>
      </c>
      <c r="B12" s="432" t="s">
        <v>801</v>
      </c>
      <c r="C12" s="429">
        <v>0</v>
      </c>
      <c r="D12" s="429">
        <v>0</v>
      </c>
      <c r="E12" s="430">
        <f t="shared" si="0"/>
        <v>0</v>
      </c>
      <c r="F12" s="490">
        <v>25432589.880000003</v>
      </c>
    </row>
    <row r="13" spans="1:8" ht="14.25" customHeight="1" x14ac:dyDescent="0.25">
      <c r="A13" s="389">
        <v>5</v>
      </c>
      <c r="B13" s="432" t="s">
        <v>803</v>
      </c>
      <c r="C13" s="429">
        <v>3683337.53</v>
      </c>
      <c r="D13" s="429">
        <v>0</v>
      </c>
      <c r="E13" s="430">
        <f t="shared" si="0"/>
        <v>-3683337.53</v>
      </c>
      <c r="F13" s="490">
        <v>18508570.43</v>
      </c>
    </row>
    <row r="14" spans="1:8" ht="14.25" customHeight="1" x14ac:dyDescent="0.25">
      <c r="A14" s="389">
        <v>6</v>
      </c>
      <c r="B14" s="432" t="s">
        <v>798</v>
      </c>
      <c r="C14" s="429">
        <v>0</v>
      </c>
      <c r="D14" s="429">
        <v>0</v>
      </c>
      <c r="E14" s="430">
        <v>0</v>
      </c>
      <c r="F14" s="490">
        <v>35303547.890000001</v>
      </c>
    </row>
    <row r="15" spans="1:8" ht="14.25" customHeight="1" x14ac:dyDescent="0.25">
      <c r="A15" s="389">
        <v>7</v>
      </c>
      <c r="B15" s="432" t="s">
        <v>804</v>
      </c>
      <c r="C15" s="429">
        <v>71281274.010000005</v>
      </c>
      <c r="D15" s="429">
        <v>0</v>
      </c>
      <c r="E15" s="430">
        <f t="shared" si="0"/>
        <v>-71281274.010000005</v>
      </c>
      <c r="F15" s="490">
        <v>0</v>
      </c>
    </row>
    <row r="16" spans="1:8" ht="14.25" customHeight="1" x14ac:dyDescent="0.25">
      <c r="A16" s="389">
        <v>8</v>
      </c>
      <c r="B16" s="432" t="s">
        <v>810</v>
      </c>
      <c r="C16" s="429">
        <v>0</v>
      </c>
      <c r="D16" s="429">
        <v>0</v>
      </c>
      <c r="E16" s="430">
        <f t="shared" si="0"/>
        <v>0</v>
      </c>
      <c r="F16" s="490">
        <v>17137637.239999998</v>
      </c>
    </row>
    <row r="17" spans="1:6" ht="14.25" customHeight="1" x14ac:dyDescent="0.25">
      <c r="A17" s="389">
        <v>9</v>
      </c>
      <c r="B17" s="432" t="s">
        <v>807</v>
      </c>
      <c r="C17" s="444">
        <v>72440568.090000004</v>
      </c>
      <c r="D17" s="429">
        <v>0</v>
      </c>
      <c r="E17" s="430">
        <f t="shared" si="0"/>
        <v>-72440568.090000004</v>
      </c>
      <c r="F17" s="490">
        <v>12736937.620000001</v>
      </c>
    </row>
    <row r="18" spans="1:6" ht="14.25" customHeight="1" x14ac:dyDescent="0.25">
      <c r="A18" s="389">
        <v>10</v>
      </c>
      <c r="B18" s="432" t="s">
        <v>802</v>
      </c>
      <c r="C18" s="444">
        <v>1856946.84</v>
      </c>
      <c r="D18" s="429"/>
      <c r="E18" s="430">
        <f>D18-C18</f>
        <v>-1856946.84</v>
      </c>
      <c r="F18" s="490">
        <v>2140791.6</v>
      </c>
    </row>
    <row r="19" spans="1:6" ht="14.25" customHeight="1" x14ac:dyDescent="0.2">
      <c r="A19" s="389">
        <v>11</v>
      </c>
      <c r="B19" s="496" t="s">
        <v>799</v>
      </c>
      <c r="C19" s="429">
        <v>0</v>
      </c>
      <c r="D19" s="429">
        <v>0</v>
      </c>
      <c r="E19" s="430">
        <f t="shared" ref="E19" si="1">D19-C19</f>
        <v>0</v>
      </c>
      <c r="F19" s="497">
        <v>34687768.340000004</v>
      </c>
    </row>
    <row r="20" spans="1:6" ht="13.5" x14ac:dyDescent="0.25">
      <c r="A20" s="536" t="s">
        <v>410</v>
      </c>
      <c r="B20" s="536"/>
      <c r="C20" s="397">
        <f>SUM(C9:C19)</f>
        <v>1391317700.4499998</v>
      </c>
      <c r="D20" s="397">
        <f>SUM(D9:D19)</f>
        <v>2097127920</v>
      </c>
      <c r="E20" s="397">
        <f>SUM(E9:E19)</f>
        <v>705810219.54999983</v>
      </c>
      <c r="F20" s="397">
        <v>1454837935.7</v>
      </c>
    </row>
  </sheetData>
  <mergeCells count="10">
    <mergeCell ref="A1:F1"/>
    <mergeCell ref="A2:F2"/>
    <mergeCell ref="A3:F3"/>
    <mergeCell ref="A4:F4"/>
    <mergeCell ref="A5:F5"/>
    <mergeCell ref="A7:A8"/>
    <mergeCell ref="B7:B8"/>
    <mergeCell ref="C7:E7"/>
    <mergeCell ref="A20:B20"/>
    <mergeCell ref="A6:F6"/>
  </mergeCells>
  <pageMargins left="0.7" right="0.7" top="0.75" bottom="0.75" header="0.3" footer="0.3"/>
  <pageSetup paperSize="9" scale="64" orientation="portrait" horizontalDpi="4294967292"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I20"/>
  <sheetViews>
    <sheetView showGridLines="0" topLeftCell="A2" zoomScale="110" zoomScaleNormal="110" zoomScaleSheetLayoutView="93" workbookViewId="0">
      <selection activeCell="A5" sqref="A5:I19"/>
    </sheetView>
  </sheetViews>
  <sheetFormatPr defaultColWidth="9.140625" defaultRowHeight="12.75" x14ac:dyDescent="0.25"/>
  <cols>
    <col min="1" max="1" width="5.42578125" style="386" bestFit="1" customWidth="1"/>
    <col min="2" max="2" width="10.42578125" style="386" bestFit="1" customWidth="1"/>
    <col min="3" max="3" width="19" style="400" bestFit="1" customWidth="1"/>
    <col min="4" max="4" width="14.7109375" style="400" bestFit="1" customWidth="1"/>
    <col min="5" max="5" width="16.5703125" style="400" bestFit="1" customWidth="1"/>
    <col min="6" max="6" width="14.7109375" style="400" bestFit="1" customWidth="1"/>
    <col min="7" max="7" width="15.140625" style="400" bestFit="1" customWidth="1"/>
    <col min="8" max="8" width="15" style="400" bestFit="1" customWidth="1"/>
    <col min="9" max="9" width="18.42578125" style="400" bestFit="1" customWidth="1"/>
    <col min="10" max="16384" width="9.140625" style="386"/>
  </cols>
  <sheetData>
    <row r="1" spans="1:9" ht="13.5" x14ac:dyDescent="0.25">
      <c r="A1" s="540" t="str">
        <f>'1'!A1:F1</f>
        <v>Olamaboro Local Government of Kogi State</v>
      </c>
      <c r="B1" s="540"/>
      <c r="C1" s="540"/>
      <c r="D1" s="540"/>
      <c r="E1" s="540"/>
      <c r="F1" s="540"/>
      <c r="G1" s="540"/>
      <c r="H1" s="540"/>
      <c r="I1" s="540"/>
    </row>
    <row r="2" spans="1:9" ht="13.5" x14ac:dyDescent="0.25">
      <c r="A2" s="540" t="str">
        <f>'1'!A2:F2</f>
        <v>Financial Statements for the Year Ended 31 December, 2021</v>
      </c>
      <c r="B2" s="540"/>
      <c r="C2" s="540"/>
      <c r="D2" s="540"/>
      <c r="E2" s="540"/>
      <c r="F2" s="540"/>
      <c r="G2" s="540"/>
      <c r="H2" s="540"/>
      <c r="I2" s="540"/>
    </row>
    <row r="3" spans="1:9" ht="13.5" x14ac:dyDescent="0.25">
      <c r="A3" s="540" t="s">
        <v>420</v>
      </c>
      <c r="B3" s="540"/>
      <c r="C3" s="540"/>
      <c r="D3" s="540"/>
      <c r="E3" s="540"/>
      <c r="F3" s="540"/>
      <c r="G3" s="540"/>
      <c r="H3" s="540"/>
      <c r="I3" s="540"/>
    </row>
    <row r="4" spans="1:9" x14ac:dyDescent="0.25">
      <c r="A4" s="539"/>
      <c r="B4" s="539"/>
      <c r="C4" s="539"/>
      <c r="D4" s="539"/>
      <c r="E4" s="539"/>
      <c r="F4" s="539"/>
      <c r="G4" s="539"/>
      <c r="H4" s="539"/>
      <c r="I4" s="539"/>
    </row>
    <row r="5" spans="1:9" ht="13.5" x14ac:dyDescent="0.25">
      <c r="A5" s="536" t="s">
        <v>757</v>
      </c>
      <c r="B5" s="536"/>
      <c r="C5" s="536"/>
      <c r="D5" s="536"/>
      <c r="E5" s="536"/>
      <c r="F5" s="536"/>
      <c r="G5" s="536"/>
      <c r="H5" s="536"/>
      <c r="I5" s="536"/>
    </row>
    <row r="6" spans="1:9" s="398" customFormat="1" ht="27" x14ac:dyDescent="0.25">
      <c r="A6" s="398" t="s">
        <v>411</v>
      </c>
      <c r="B6" s="398" t="s">
        <v>364</v>
      </c>
      <c r="C6" s="438" t="s">
        <v>962</v>
      </c>
      <c r="D6" s="438" t="s">
        <v>467</v>
      </c>
      <c r="E6" s="438" t="s">
        <v>963</v>
      </c>
      <c r="F6" s="494" t="s">
        <v>964</v>
      </c>
      <c r="G6" s="438" t="s">
        <v>965</v>
      </c>
      <c r="H6" s="438" t="s">
        <v>966</v>
      </c>
      <c r="I6" s="438" t="s">
        <v>1</v>
      </c>
    </row>
    <row r="7" spans="1:9" x14ac:dyDescent="0.25">
      <c r="A7" s="401">
        <v>1</v>
      </c>
      <c r="B7" s="386" t="s">
        <v>311</v>
      </c>
      <c r="C7" s="444">
        <v>92888849.019999996</v>
      </c>
      <c r="D7" s="444">
        <v>935616.06</v>
      </c>
      <c r="E7" s="444">
        <v>0</v>
      </c>
      <c r="F7" s="495">
        <v>1661458.76</v>
      </c>
      <c r="G7" s="444">
        <v>0</v>
      </c>
      <c r="H7" s="444">
        <v>0</v>
      </c>
      <c r="I7" s="464">
        <f t="shared" ref="I7:I18" si="0">SUM(C7:H7)</f>
        <v>95485923.840000004</v>
      </c>
    </row>
    <row r="8" spans="1:9" x14ac:dyDescent="0.25">
      <c r="A8" s="401">
        <v>2</v>
      </c>
      <c r="B8" s="386" t="s">
        <v>413</v>
      </c>
      <c r="C8" s="444">
        <v>107712917.14</v>
      </c>
      <c r="D8" s="444">
        <v>0</v>
      </c>
      <c r="E8" s="444">
        <v>0</v>
      </c>
      <c r="F8" s="495">
        <v>0</v>
      </c>
      <c r="G8" s="444">
        <v>3927375.22</v>
      </c>
      <c r="H8" s="444">
        <v>0</v>
      </c>
      <c r="I8" s="464">
        <f t="shared" si="0"/>
        <v>111640292.36</v>
      </c>
    </row>
    <row r="9" spans="1:9" x14ac:dyDescent="0.25">
      <c r="A9" s="401">
        <v>3</v>
      </c>
      <c r="B9" s="386" t="s">
        <v>313</v>
      </c>
      <c r="C9" s="444">
        <v>78016823.180000007</v>
      </c>
      <c r="D9" s="444">
        <v>0</v>
      </c>
      <c r="E9" s="444">
        <v>139089.88</v>
      </c>
      <c r="F9" s="495">
        <v>2021878.77</v>
      </c>
      <c r="G9" s="444">
        <v>3927375.22</v>
      </c>
      <c r="H9" s="444">
        <v>0</v>
      </c>
      <c r="I9" s="464">
        <f t="shared" si="0"/>
        <v>84105167.049999997</v>
      </c>
    </row>
    <row r="10" spans="1:9" x14ac:dyDescent="0.25">
      <c r="A10" s="401">
        <v>4</v>
      </c>
      <c r="B10" s="386" t="s">
        <v>314</v>
      </c>
      <c r="C10" s="444">
        <v>87903426.180000007</v>
      </c>
      <c r="D10" s="443">
        <v>0</v>
      </c>
      <c r="E10" s="443">
        <v>0</v>
      </c>
      <c r="F10" s="495">
        <v>0</v>
      </c>
      <c r="G10" s="444">
        <v>13359165.189999999</v>
      </c>
      <c r="H10" s="444">
        <v>0</v>
      </c>
      <c r="I10" s="464">
        <f t="shared" si="0"/>
        <v>101262591.37</v>
      </c>
    </row>
    <row r="11" spans="1:9" x14ac:dyDescent="0.25">
      <c r="A11" s="401">
        <v>5</v>
      </c>
      <c r="B11" s="386" t="s">
        <v>315</v>
      </c>
      <c r="C11" s="444">
        <v>99186396.359999999</v>
      </c>
      <c r="D11" s="444">
        <v>730668.08</v>
      </c>
      <c r="E11" s="444">
        <v>5527616.5499999998</v>
      </c>
      <c r="F11" s="495">
        <v>0</v>
      </c>
      <c r="G11" s="444">
        <v>15963595.82</v>
      </c>
      <c r="H11" s="444">
        <v>0</v>
      </c>
      <c r="I11" s="464">
        <f t="shared" si="0"/>
        <v>121408276.81</v>
      </c>
    </row>
    <row r="12" spans="1:9" x14ac:dyDescent="0.25">
      <c r="A12" s="401">
        <v>6</v>
      </c>
      <c r="B12" s="386" t="s">
        <v>316</v>
      </c>
      <c r="C12" s="444">
        <v>82890403.400000006</v>
      </c>
      <c r="D12" s="444">
        <v>946246.68</v>
      </c>
      <c r="E12" s="444">
        <v>0</v>
      </c>
      <c r="F12" s="495">
        <v>0</v>
      </c>
      <c r="G12" s="444">
        <v>3927375.22</v>
      </c>
      <c r="H12" s="444">
        <v>0</v>
      </c>
      <c r="I12" s="464">
        <f t="shared" si="0"/>
        <v>87764025.300000012</v>
      </c>
    </row>
    <row r="13" spans="1:9" x14ac:dyDescent="0.25">
      <c r="A13" s="401">
        <v>7</v>
      </c>
      <c r="B13" s="386" t="s">
        <v>317</v>
      </c>
      <c r="C13" s="444">
        <v>135651945.71000001</v>
      </c>
      <c r="D13" s="444">
        <v>0</v>
      </c>
      <c r="E13" s="444">
        <v>13440870.449999999</v>
      </c>
      <c r="F13" s="495">
        <v>0</v>
      </c>
      <c r="G13" s="444">
        <v>3927375.22</v>
      </c>
      <c r="H13" s="444">
        <v>1856946.84</v>
      </c>
      <c r="I13" s="464">
        <f t="shared" si="0"/>
        <v>154877138.22</v>
      </c>
    </row>
    <row r="14" spans="1:9" x14ac:dyDescent="0.25">
      <c r="A14" s="401">
        <v>8</v>
      </c>
      <c r="B14" s="386" t="s">
        <v>318</v>
      </c>
      <c r="C14" s="444">
        <v>126787394.28</v>
      </c>
      <c r="D14" s="444">
        <v>899800.13</v>
      </c>
      <c r="E14" s="444"/>
      <c r="F14" s="495">
        <v>0</v>
      </c>
      <c r="G14" s="444">
        <v>9279213.1699999999</v>
      </c>
      <c r="H14" s="444">
        <v>0</v>
      </c>
      <c r="I14" s="464">
        <f t="shared" si="0"/>
        <v>136966407.57999998</v>
      </c>
    </row>
    <row r="15" spans="1:9" x14ac:dyDescent="0.25">
      <c r="A15" s="401">
        <v>9</v>
      </c>
      <c r="B15" s="386" t="s">
        <v>319</v>
      </c>
      <c r="C15" s="444">
        <v>104001894.13</v>
      </c>
      <c r="D15" s="444">
        <v>575316.52</v>
      </c>
      <c r="E15" s="444">
        <v>13306461.699999999</v>
      </c>
      <c r="F15" s="495">
        <v>0</v>
      </c>
      <c r="G15" s="444">
        <v>3927375.22</v>
      </c>
      <c r="H15" s="444">
        <v>0</v>
      </c>
      <c r="I15" s="464">
        <f t="shared" si="0"/>
        <v>121811047.56999999</v>
      </c>
    </row>
    <row r="16" spans="1:9" x14ac:dyDescent="0.25">
      <c r="A16" s="401">
        <v>10</v>
      </c>
      <c r="B16" s="386" t="s">
        <v>320</v>
      </c>
      <c r="C16" s="444">
        <v>0</v>
      </c>
      <c r="D16" s="444">
        <v>673998.32</v>
      </c>
      <c r="E16" s="444">
        <v>107144.3</v>
      </c>
      <c r="F16" s="495">
        <v>0</v>
      </c>
      <c r="G16" s="444">
        <v>0</v>
      </c>
      <c r="H16" s="444">
        <v>0</v>
      </c>
      <c r="I16" s="464">
        <f t="shared" si="0"/>
        <v>781142.62</v>
      </c>
    </row>
    <row r="17" spans="1:9" x14ac:dyDescent="0.25">
      <c r="A17" s="401">
        <v>11</v>
      </c>
      <c r="B17" s="386" t="s">
        <v>321</v>
      </c>
      <c r="C17" s="444">
        <v>211536719.56999999</v>
      </c>
      <c r="D17" s="444">
        <v>1481619.05</v>
      </c>
      <c r="E17" s="444">
        <v>39919385.210000001</v>
      </c>
      <c r="F17" s="495">
        <v>0</v>
      </c>
      <c r="G17" s="444">
        <v>9115048.5099999998</v>
      </c>
      <c r="H17" s="444">
        <v>0</v>
      </c>
      <c r="I17" s="464">
        <f t="shared" si="0"/>
        <v>262052772.34</v>
      </c>
    </row>
    <row r="18" spans="1:9" x14ac:dyDescent="0.25">
      <c r="A18" s="401">
        <v>12</v>
      </c>
      <c r="B18" s="386" t="s">
        <v>322</v>
      </c>
      <c r="C18" s="444">
        <v>108252669.93000001</v>
      </c>
      <c r="D18" s="444">
        <v>982870.24</v>
      </c>
      <c r="E18" s="444">
        <v>0</v>
      </c>
      <c r="F18" s="495">
        <v>0</v>
      </c>
      <c r="G18" s="444">
        <v>3927375.22</v>
      </c>
      <c r="H18" s="444">
        <v>0</v>
      </c>
      <c r="I18" s="464">
        <f t="shared" si="0"/>
        <v>113162915.39</v>
      </c>
    </row>
    <row r="19" spans="1:9" ht="13.5" x14ac:dyDescent="0.25">
      <c r="A19" s="540" t="s">
        <v>1</v>
      </c>
      <c r="B19" s="540"/>
      <c r="C19" s="394">
        <f>SUM(C7:C18)</f>
        <v>1234829438.9000001</v>
      </c>
      <c r="D19" s="394">
        <f>SUM(D7:D18)</f>
        <v>7226135.0800000001</v>
      </c>
      <c r="E19" s="394">
        <f>SUM(E7:E18)</f>
        <v>72440568.090000004</v>
      </c>
      <c r="F19" s="394">
        <f>SUM(F7:F18)</f>
        <v>3683337.5300000003</v>
      </c>
      <c r="G19" s="394">
        <f>SUM(G8:G18)</f>
        <v>71281274.010000005</v>
      </c>
      <c r="H19" s="394">
        <f>SUM(H7:H18)</f>
        <v>1856946.84</v>
      </c>
      <c r="I19" s="394">
        <f>SUM(I7:I18)</f>
        <v>1391317700.45</v>
      </c>
    </row>
    <row r="20" spans="1:9" x14ac:dyDescent="0.25">
      <c r="A20" s="539"/>
      <c r="B20" s="539"/>
      <c r="C20" s="539"/>
      <c r="D20" s="539"/>
      <c r="E20" s="539"/>
      <c r="F20" s="539"/>
      <c r="G20" s="539"/>
      <c r="H20" s="539"/>
      <c r="I20" s="539"/>
    </row>
  </sheetData>
  <mergeCells count="7">
    <mergeCell ref="A19:B19"/>
    <mergeCell ref="A20:I20"/>
    <mergeCell ref="A1:I1"/>
    <mergeCell ref="A2:I2"/>
    <mergeCell ref="A4:I4"/>
    <mergeCell ref="A5:I5"/>
    <mergeCell ref="A3:I3"/>
  </mergeCells>
  <pageMargins left="0.7" right="0.7" top="0.75" bottom="0.75" header="0.3" footer="0.3"/>
  <pageSetup paperSize="9" scale="4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F27"/>
  <sheetViews>
    <sheetView showGridLines="0" zoomScaleNormal="100" zoomScaleSheetLayoutView="100" workbookViewId="0">
      <selection sqref="A1:F10"/>
    </sheetView>
  </sheetViews>
  <sheetFormatPr defaultColWidth="9.140625" defaultRowHeight="12.75" x14ac:dyDescent="0.25"/>
  <cols>
    <col min="1" max="1" width="5.5703125" style="413" customWidth="1"/>
    <col min="2" max="2" width="23.28515625" style="386" customWidth="1"/>
    <col min="3" max="3" width="18.42578125" style="386" bestFit="1" customWidth="1"/>
    <col min="4" max="4" width="19" style="386" bestFit="1" customWidth="1"/>
    <col min="5" max="5" width="19.5703125" style="386" customWidth="1"/>
    <col min="6" max="6" width="18.28515625" style="386" bestFit="1" customWidth="1"/>
    <col min="7" max="16384" width="9.140625" style="386"/>
  </cols>
  <sheetData>
    <row r="1" spans="1:6" ht="13.5" x14ac:dyDescent="0.25">
      <c r="A1" s="540" t="str">
        <f>'1a'!A1:I1</f>
        <v>Olamaboro Local Government of Kogi State</v>
      </c>
      <c r="B1" s="540"/>
      <c r="C1" s="540"/>
      <c r="D1" s="540"/>
      <c r="E1" s="540"/>
      <c r="F1" s="540"/>
    </row>
    <row r="2" spans="1:6" ht="13.5" x14ac:dyDescent="0.25">
      <c r="A2" s="540" t="str">
        <f>'1a'!A2:I2</f>
        <v>Financial Statements for the Year Ended 31 December, 2021</v>
      </c>
      <c r="B2" s="540"/>
      <c r="C2" s="540"/>
      <c r="D2" s="540"/>
      <c r="E2" s="540"/>
      <c r="F2" s="540"/>
    </row>
    <row r="3" spans="1:6" ht="13.5" x14ac:dyDescent="0.25">
      <c r="A3" s="540" t="s">
        <v>420</v>
      </c>
      <c r="B3" s="540"/>
      <c r="C3" s="540"/>
      <c r="D3" s="540"/>
      <c r="E3" s="540"/>
      <c r="F3" s="540"/>
    </row>
    <row r="4" spans="1:6" x14ac:dyDescent="0.25">
      <c r="A4" s="539"/>
      <c r="B4" s="539"/>
      <c r="C4" s="539"/>
      <c r="D4" s="539"/>
      <c r="E4" s="539"/>
      <c r="F4" s="539"/>
    </row>
    <row r="5" spans="1:6" s="392" customFormat="1" ht="13.5" x14ac:dyDescent="0.25">
      <c r="A5" s="536" t="s">
        <v>743</v>
      </c>
      <c r="B5" s="536"/>
      <c r="C5" s="536"/>
      <c r="D5" s="536"/>
      <c r="E5" s="536"/>
      <c r="F5" s="536"/>
    </row>
    <row r="6" spans="1:6" s="392" customFormat="1" ht="27" x14ac:dyDescent="0.25">
      <c r="A6" s="555" t="s">
        <v>411</v>
      </c>
      <c r="B6" s="536" t="s">
        <v>384</v>
      </c>
      <c r="C6" s="540" t="str">
        <f>'1'!C7:E7</f>
        <v>Year Ended 31st 
December 2021</v>
      </c>
      <c r="D6" s="540"/>
      <c r="E6" s="540"/>
      <c r="F6" s="409" t="s">
        <v>752</v>
      </c>
    </row>
    <row r="7" spans="1:6" ht="13.5" x14ac:dyDescent="0.25">
      <c r="A7" s="555"/>
      <c r="B7" s="536"/>
      <c r="C7" s="398" t="s">
        <v>469</v>
      </c>
      <c r="D7" s="398" t="s">
        <v>470</v>
      </c>
      <c r="E7" s="398" t="s">
        <v>471</v>
      </c>
      <c r="F7" s="398" t="s">
        <v>469</v>
      </c>
    </row>
    <row r="8" spans="1:6" x14ac:dyDescent="0.25">
      <c r="A8" s="389">
        <v>1</v>
      </c>
      <c r="B8" s="386" t="s">
        <v>500</v>
      </c>
      <c r="C8" s="444">
        <v>672390898.81000006</v>
      </c>
      <c r="D8" s="429">
        <v>563321370</v>
      </c>
      <c r="E8" s="430">
        <f>C8-D8</f>
        <v>109069528.81000006</v>
      </c>
      <c r="F8" s="490">
        <v>481711550.63</v>
      </c>
    </row>
    <row r="9" spans="1:6" x14ac:dyDescent="0.25">
      <c r="A9" s="539"/>
      <c r="B9" s="539"/>
      <c r="C9" s="539"/>
      <c r="D9" s="539"/>
      <c r="E9" s="539"/>
      <c r="F9" s="539"/>
    </row>
    <row r="10" spans="1:6" s="392" customFormat="1" ht="13.5" x14ac:dyDescent="0.25">
      <c r="A10" s="540" t="s">
        <v>1</v>
      </c>
      <c r="B10" s="540"/>
      <c r="C10" s="397">
        <f>C8</f>
        <v>672390898.81000006</v>
      </c>
      <c r="D10" s="397">
        <f>D8</f>
        <v>563321370</v>
      </c>
      <c r="E10" s="397">
        <f>E8</f>
        <v>109069528.81000006</v>
      </c>
      <c r="F10" s="397">
        <f>F8</f>
        <v>481711550.63</v>
      </c>
    </row>
    <row r="27" spans="2:4" ht="13.5" x14ac:dyDescent="0.25">
      <c r="B27" s="540"/>
      <c r="C27" s="540"/>
      <c r="D27" s="540"/>
    </row>
  </sheetData>
  <mergeCells count="11">
    <mergeCell ref="B27:D27"/>
    <mergeCell ref="A1:F1"/>
    <mergeCell ref="A2:F2"/>
    <mergeCell ref="A3:F3"/>
    <mergeCell ref="A4:F4"/>
    <mergeCell ref="A5:F5"/>
    <mergeCell ref="A6:A7"/>
    <mergeCell ref="B6:B7"/>
    <mergeCell ref="C6:E6"/>
    <mergeCell ref="A9:F9"/>
    <mergeCell ref="A10:B10"/>
  </mergeCells>
  <pageMargins left="0.7" right="0.7" top="0.75" bottom="0.75" header="0.3" footer="0.3"/>
  <pageSetup paperSize="9" scale="6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D37"/>
  <sheetViews>
    <sheetView showGridLines="0" zoomScaleNormal="100" zoomScaleSheetLayoutView="98" workbookViewId="0">
      <selection activeCell="A5" sqref="A5:D19"/>
    </sheetView>
  </sheetViews>
  <sheetFormatPr defaultColWidth="9.140625" defaultRowHeight="12.75" x14ac:dyDescent="0.25"/>
  <cols>
    <col min="1" max="1" width="7.140625" style="386" bestFit="1" customWidth="1"/>
    <col min="2" max="2" width="29.140625" style="386" customWidth="1"/>
    <col min="3" max="3" width="19.42578125" style="400" bestFit="1" customWidth="1"/>
    <col min="4" max="4" width="18.85546875" style="400" bestFit="1" customWidth="1"/>
    <col min="5" max="16384" width="9.140625" style="386"/>
  </cols>
  <sheetData>
    <row r="1" spans="1:4" ht="13.5" x14ac:dyDescent="0.25">
      <c r="A1" s="540" t="str">
        <f>'2'!A1</f>
        <v>Olamaboro Local Government of Kogi State</v>
      </c>
      <c r="B1" s="540"/>
      <c r="C1" s="540"/>
      <c r="D1" s="540"/>
    </row>
    <row r="2" spans="1:4" ht="13.5" x14ac:dyDescent="0.25">
      <c r="A2" s="540" t="str">
        <f>'2'!A2</f>
        <v>Financial Statements for the Year Ended 31 December, 2021</v>
      </c>
      <c r="B2" s="540"/>
      <c r="C2" s="540"/>
      <c r="D2" s="540"/>
    </row>
    <row r="3" spans="1:4" ht="13.5" x14ac:dyDescent="0.25">
      <c r="A3" s="540" t="s">
        <v>420</v>
      </c>
      <c r="B3" s="540"/>
      <c r="C3" s="540"/>
      <c r="D3" s="540"/>
    </row>
    <row r="4" spans="1:4" x14ac:dyDescent="0.25">
      <c r="A4" s="539"/>
      <c r="B4" s="539"/>
      <c r="C4" s="539"/>
      <c r="D4" s="539"/>
    </row>
    <row r="5" spans="1:4" s="392" customFormat="1" ht="13.5" x14ac:dyDescent="0.25">
      <c r="A5" s="536" t="s">
        <v>768</v>
      </c>
      <c r="B5" s="536"/>
      <c r="C5" s="536"/>
      <c r="D5" s="536"/>
    </row>
    <row r="6" spans="1:4" s="392" customFormat="1" ht="27" x14ac:dyDescent="0.25">
      <c r="A6" s="392" t="s">
        <v>411</v>
      </c>
      <c r="B6" s="392" t="s">
        <v>468</v>
      </c>
      <c r="C6" s="402" t="s">
        <v>784</v>
      </c>
      <c r="D6" s="402" t="s">
        <v>752</v>
      </c>
    </row>
    <row r="7" spans="1:4" x14ac:dyDescent="0.2">
      <c r="A7" s="401">
        <v>1</v>
      </c>
      <c r="B7" s="386" t="s">
        <v>311</v>
      </c>
      <c r="C7" s="450">
        <v>55781537.229999997</v>
      </c>
      <c r="D7" s="450">
        <v>37329899.090000004</v>
      </c>
    </row>
    <row r="8" spans="1:4" x14ac:dyDescent="0.2">
      <c r="A8" s="401">
        <v>2</v>
      </c>
      <c r="B8" s="386" t="s">
        <v>312</v>
      </c>
      <c r="C8" s="450">
        <v>51262252.200000003</v>
      </c>
      <c r="D8" s="450">
        <v>33992213.210000001</v>
      </c>
    </row>
    <row r="9" spans="1:4" x14ac:dyDescent="0.2">
      <c r="A9" s="401">
        <v>3</v>
      </c>
      <c r="B9" s="386" t="s">
        <v>313</v>
      </c>
      <c r="C9" s="450">
        <v>55517855.960000001</v>
      </c>
      <c r="D9" s="450">
        <v>32406961</v>
      </c>
    </row>
    <row r="10" spans="1:4" x14ac:dyDescent="0.2">
      <c r="A10" s="401">
        <v>4</v>
      </c>
      <c r="B10" s="386" t="s">
        <v>314</v>
      </c>
      <c r="C10" s="450">
        <v>59198538.490000002</v>
      </c>
      <c r="D10" s="450">
        <v>39289067.200000003</v>
      </c>
    </row>
    <row r="11" spans="1:4" x14ac:dyDescent="0.2">
      <c r="A11" s="401">
        <v>5</v>
      </c>
      <c r="B11" s="386" t="s">
        <v>315</v>
      </c>
      <c r="C11" s="450">
        <v>58714901.68</v>
      </c>
      <c r="D11" s="450">
        <v>30883239.600000001</v>
      </c>
    </row>
    <row r="12" spans="1:4" x14ac:dyDescent="0.2">
      <c r="A12" s="401">
        <v>6</v>
      </c>
      <c r="B12" s="386" t="s">
        <v>316</v>
      </c>
      <c r="C12" s="450">
        <v>59717756</v>
      </c>
      <c r="D12" s="450">
        <v>33931685.25</v>
      </c>
    </row>
    <row r="13" spans="1:4" x14ac:dyDescent="0.2">
      <c r="A13" s="401">
        <v>7</v>
      </c>
      <c r="B13" s="386" t="s">
        <v>317</v>
      </c>
      <c r="C13" s="450">
        <v>50407986.75</v>
      </c>
      <c r="D13" s="450">
        <v>42049570.210000001</v>
      </c>
    </row>
    <row r="14" spans="1:4" x14ac:dyDescent="0.2">
      <c r="A14" s="401">
        <v>8</v>
      </c>
      <c r="B14" s="386" t="s">
        <v>318</v>
      </c>
      <c r="C14" s="450">
        <v>50175286.840000004</v>
      </c>
      <c r="D14" s="450">
        <v>43229890.090000004</v>
      </c>
    </row>
    <row r="15" spans="1:4" x14ac:dyDescent="0.2">
      <c r="A15" s="401">
        <v>9</v>
      </c>
      <c r="B15" s="386" t="s">
        <v>319</v>
      </c>
      <c r="C15" s="450">
        <v>58135252.240000002</v>
      </c>
      <c r="D15" s="450">
        <v>50282863.090000004</v>
      </c>
    </row>
    <row r="16" spans="1:4" x14ac:dyDescent="0.2">
      <c r="A16" s="401">
        <v>10</v>
      </c>
      <c r="B16" s="386" t="s">
        <v>320</v>
      </c>
      <c r="C16" s="450">
        <v>0</v>
      </c>
      <c r="D16" s="450">
        <v>46017561.640000001</v>
      </c>
    </row>
    <row r="17" spans="1:4" x14ac:dyDescent="0.2">
      <c r="A17" s="401">
        <v>11</v>
      </c>
      <c r="B17" s="386" t="s">
        <v>321</v>
      </c>
      <c r="C17" s="450">
        <v>109324451.59999999</v>
      </c>
      <c r="D17" s="450">
        <v>40901985.170000002</v>
      </c>
    </row>
    <row r="18" spans="1:4" x14ac:dyDescent="0.2">
      <c r="A18" s="401">
        <v>12</v>
      </c>
      <c r="B18" s="386" t="s">
        <v>322</v>
      </c>
      <c r="C18" s="450">
        <v>64155079.82</v>
      </c>
      <c r="D18" s="450">
        <v>51396615.079999998</v>
      </c>
    </row>
    <row r="19" spans="1:4" s="392" customFormat="1" ht="13.5" x14ac:dyDescent="0.25">
      <c r="A19" s="540" t="s">
        <v>1</v>
      </c>
      <c r="B19" s="540"/>
      <c r="C19" s="397">
        <f>SUM(C7:C18)</f>
        <v>672390898.81000006</v>
      </c>
      <c r="D19" s="397">
        <f>SUM(D7:D18)</f>
        <v>481711550.63</v>
      </c>
    </row>
    <row r="37" spans="2:4" ht="13.5" x14ac:dyDescent="0.25">
      <c r="B37" s="540"/>
      <c r="C37" s="540"/>
      <c r="D37" s="540"/>
    </row>
  </sheetData>
  <mergeCells count="7">
    <mergeCell ref="A19:B19"/>
    <mergeCell ref="B37:D37"/>
    <mergeCell ref="A1:D1"/>
    <mergeCell ref="A2:D2"/>
    <mergeCell ref="A3:D3"/>
    <mergeCell ref="A4:D4"/>
    <mergeCell ref="A5:D5"/>
  </mergeCells>
  <pageMargins left="0.7" right="0.7" top="0.75" bottom="0.75" header="0.3" footer="0.3"/>
  <pageSetup paperSize="9" scale="64" orientation="portrait" horizontalDpi="4294967292"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F38"/>
  <sheetViews>
    <sheetView showGridLines="0" topLeftCell="A15" zoomScaleNormal="100" zoomScaleSheetLayoutView="98" workbookViewId="0">
      <selection sqref="A1:F35"/>
    </sheetView>
  </sheetViews>
  <sheetFormatPr defaultColWidth="9.140625" defaultRowHeight="12.75" x14ac:dyDescent="0.25"/>
  <cols>
    <col min="1" max="1" width="10" style="386" customWidth="1"/>
    <col min="2" max="2" width="37.85546875" style="386" bestFit="1" customWidth="1"/>
    <col min="3" max="3" width="18" style="400" bestFit="1" customWidth="1"/>
    <col min="4" max="4" width="17.85546875" style="400" customWidth="1"/>
    <col min="5" max="5" width="17.7109375" style="400" bestFit="1" customWidth="1"/>
    <col min="6" max="6" width="18.5703125" style="400" bestFit="1" customWidth="1"/>
    <col min="7" max="7" width="9.140625" style="386"/>
    <col min="8" max="8" width="17.5703125" style="386" bestFit="1" customWidth="1"/>
    <col min="9" max="16384" width="9.140625" style="386"/>
  </cols>
  <sheetData>
    <row r="1" spans="1:6" ht="13.5" x14ac:dyDescent="0.25">
      <c r="A1" s="540" t="str">
        <f>'2a'!A1:D1</f>
        <v>Olamaboro Local Government of Kogi State</v>
      </c>
      <c r="B1" s="540"/>
      <c r="C1" s="540"/>
      <c r="D1" s="540"/>
      <c r="E1" s="540"/>
      <c r="F1" s="540"/>
    </row>
    <row r="2" spans="1:6" ht="13.5" x14ac:dyDescent="0.25">
      <c r="A2" s="540" t="str">
        <f>'2a'!A2:D2</f>
        <v>Financial Statements for the Year Ended 31 December, 2021</v>
      </c>
      <c r="B2" s="540"/>
      <c r="C2" s="540"/>
      <c r="D2" s="540"/>
      <c r="E2" s="540"/>
      <c r="F2" s="540"/>
    </row>
    <row r="3" spans="1:6" ht="13.5" x14ac:dyDescent="0.25">
      <c r="A3" s="540" t="s">
        <v>420</v>
      </c>
      <c r="B3" s="540"/>
      <c r="C3" s="540"/>
      <c r="D3" s="540"/>
      <c r="E3" s="540"/>
      <c r="F3" s="540"/>
    </row>
    <row r="4" spans="1:6" ht="13.5" x14ac:dyDescent="0.25">
      <c r="A4" s="540"/>
      <c r="B4" s="540"/>
      <c r="C4" s="540"/>
      <c r="D4" s="540"/>
      <c r="E4" s="540"/>
      <c r="F4" s="540"/>
    </row>
    <row r="5" spans="1:6" ht="13.5" x14ac:dyDescent="0.25">
      <c r="A5" s="536" t="s">
        <v>745</v>
      </c>
      <c r="B5" s="536"/>
      <c r="C5" s="536"/>
      <c r="D5" s="536"/>
      <c r="E5" s="536"/>
      <c r="F5" s="536"/>
    </row>
    <row r="6" spans="1:6" ht="27" x14ac:dyDescent="0.25">
      <c r="A6" s="540" t="s">
        <v>811</v>
      </c>
      <c r="B6" s="536" t="s">
        <v>3</v>
      </c>
      <c r="C6" s="550" t="str">
        <f>'2a'!C6</f>
        <v>Year Ended 31st 
December 2021</v>
      </c>
      <c r="D6" s="550"/>
      <c r="E6" s="550"/>
      <c r="F6" s="402" t="s">
        <v>752</v>
      </c>
    </row>
    <row r="7" spans="1:6" s="392" customFormat="1" ht="13.5" x14ac:dyDescent="0.25">
      <c r="A7" s="540"/>
      <c r="B7" s="536"/>
      <c r="C7" s="399" t="s">
        <v>469</v>
      </c>
      <c r="D7" s="399" t="s">
        <v>470</v>
      </c>
      <c r="E7" s="399" t="s">
        <v>471</v>
      </c>
      <c r="F7" s="399" t="s">
        <v>469</v>
      </c>
    </row>
    <row r="8" spans="1:6" x14ac:dyDescent="0.25">
      <c r="A8" s="487">
        <v>12010101</v>
      </c>
      <c r="B8" s="488" t="s">
        <v>812</v>
      </c>
      <c r="C8" s="429"/>
      <c r="D8" s="489">
        <v>6721280</v>
      </c>
      <c r="E8" s="429">
        <f>D8-C8</f>
        <v>6721280</v>
      </c>
      <c r="F8" s="490">
        <v>0</v>
      </c>
    </row>
    <row r="9" spans="1:6" x14ac:dyDescent="0.25">
      <c r="A9" s="487">
        <v>12010201</v>
      </c>
      <c r="B9" s="488" t="s">
        <v>813</v>
      </c>
      <c r="C9" s="429">
        <v>0</v>
      </c>
      <c r="D9" s="489">
        <v>0</v>
      </c>
      <c r="E9" s="429">
        <v>0</v>
      </c>
      <c r="F9" s="491">
        <v>665000</v>
      </c>
    </row>
    <row r="10" spans="1:6" ht="25.5" x14ac:dyDescent="0.25">
      <c r="A10" s="480">
        <v>12020109</v>
      </c>
      <c r="B10" s="466" t="s">
        <v>814</v>
      </c>
      <c r="C10" s="467">
        <v>25000</v>
      </c>
      <c r="D10" s="467">
        <v>550000</v>
      </c>
      <c r="E10" s="467">
        <f t="shared" ref="E10:E34" si="0">D10-C10</f>
        <v>525000</v>
      </c>
      <c r="F10" s="483">
        <v>105000</v>
      </c>
    </row>
    <row r="11" spans="1:6" x14ac:dyDescent="0.25">
      <c r="A11" s="480">
        <v>12020111</v>
      </c>
      <c r="B11" s="466" t="s">
        <v>815</v>
      </c>
      <c r="C11" s="467">
        <v>0</v>
      </c>
      <c r="D11" s="467">
        <v>220000</v>
      </c>
      <c r="E11" s="467">
        <f t="shared" si="0"/>
        <v>220000</v>
      </c>
      <c r="F11" s="483">
        <v>0</v>
      </c>
    </row>
    <row r="12" spans="1:6" x14ac:dyDescent="0.25">
      <c r="A12" s="480">
        <v>12020116</v>
      </c>
      <c r="B12" s="466" t="s">
        <v>816</v>
      </c>
      <c r="C12" s="467">
        <v>0</v>
      </c>
      <c r="D12" s="467">
        <v>550000</v>
      </c>
      <c r="E12" s="467">
        <f t="shared" si="0"/>
        <v>550000</v>
      </c>
      <c r="F12" s="483">
        <v>0</v>
      </c>
    </row>
    <row r="13" spans="1:6" x14ac:dyDescent="0.25">
      <c r="A13" s="480">
        <v>12020120</v>
      </c>
      <c r="B13" s="466" t="s">
        <v>817</v>
      </c>
      <c r="C13" s="467">
        <v>0</v>
      </c>
      <c r="D13" s="467">
        <v>131150</v>
      </c>
      <c r="E13" s="467">
        <f t="shared" si="0"/>
        <v>131150</v>
      </c>
      <c r="F13" s="483">
        <v>29400</v>
      </c>
    </row>
    <row r="14" spans="1:6" x14ac:dyDescent="0.25">
      <c r="A14" s="480">
        <v>12020122</v>
      </c>
      <c r="B14" s="466" t="s">
        <v>818</v>
      </c>
      <c r="C14" s="467">
        <v>72500</v>
      </c>
      <c r="D14" s="467">
        <v>110000</v>
      </c>
      <c r="E14" s="467">
        <f t="shared" si="0"/>
        <v>37500</v>
      </c>
      <c r="F14" s="483">
        <v>0</v>
      </c>
    </row>
    <row r="15" spans="1:6" x14ac:dyDescent="0.25">
      <c r="A15" s="480">
        <v>12020123</v>
      </c>
      <c r="B15" s="466" t="s">
        <v>819</v>
      </c>
      <c r="C15" s="467">
        <v>0</v>
      </c>
      <c r="D15" s="467">
        <v>165000</v>
      </c>
      <c r="E15" s="467">
        <f t="shared" si="0"/>
        <v>165000</v>
      </c>
      <c r="F15" s="483">
        <v>0</v>
      </c>
    </row>
    <row r="16" spans="1:6" x14ac:dyDescent="0.25">
      <c r="A16" s="480">
        <v>12020124</v>
      </c>
      <c r="B16" s="466" t="s">
        <v>820</v>
      </c>
      <c r="C16" s="467">
        <v>0</v>
      </c>
      <c r="D16" s="467">
        <v>220000</v>
      </c>
      <c r="E16" s="467">
        <f t="shared" si="0"/>
        <v>220000</v>
      </c>
      <c r="F16" s="483"/>
    </row>
    <row r="17" spans="1:6" x14ac:dyDescent="0.25">
      <c r="A17" s="480">
        <v>12020128</v>
      </c>
      <c r="B17" s="466" t="s">
        <v>821</v>
      </c>
      <c r="C17" s="467"/>
      <c r="D17" s="467">
        <v>440000</v>
      </c>
      <c r="E17" s="467">
        <f t="shared" si="0"/>
        <v>440000</v>
      </c>
      <c r="F17" s="483">
        <v>0</v>
      </c>
    </row>
    <row r="18" spans="1:6" x14ac:dyDescent="0.25">
      <c r="A18" s="480">
        <v>12020130</v>
      </c>
      <c r="B18" s="466" t="s">
        <v>822</v>
      </c>
      <c r="C18" s="467"/>
      <c r="D18" s="467">
        <v>165000</v>
      </c>
      <c r="E18" s="467">
        <f t="shared" si="0"/>
        <v>165000</v>
      </c>
      <c r="F18" s="483">
        <v>0</v>
      </c>
    </row>
    <row r="19" spans="1:6" x14ac:dyDescent="0.25">
      <c r="A19" s="480">
        <v>12020131</v>
      </c>
      <c r="B19" s="466" t="s">
        <v>823</v>
      </c>
      <c r="C19" s="467">
        <v>140000</v>
      </c>
      <c r="D19" s="467">
        <v>680000</v>
      </c>
      <c r="E19" s="467">
        <f t="shared" si="0"/>
        <v>540000</v>
      </c>
      <c r="F19" s="483">
        <v>189500</v>
      </c>
    </row>
    <row r="20" spans="1:6" x14ac:dyDescent="0.25">
      <c r="A20" s="480">
        <v>12020137</v>
      </c>
      <c r="B20" s="466" t="s">
        <v>824</v>
      </c>
      <c r="C20" s="467">
        <v>349200</v>
      </c>
      <c r="D20" s="467">
        <v>450000</v>
      </c>
      <c r="E20" s="467">
        <f t="shared" si="0"/>
        <v>100800</v>
      </c>
      <c r="F20" s="483">
        <v>236900</v>
      </c>
    </row>
    <row r="21" spans="1:6" x14ac:dyDescent="0.25">
      <c r="A21" s="480">
        <v>12020137</v>
      </c>
      <c r="B21" s="466" t="s">
        <v>825</v>
      </c>
      <c r="C21" s="467"/>
      <c r="D21" s="467"/>
      <c r="E21" s="467">
        <f t="shared" si="0"/>
        <v>0</v>
      </c>
      <c r="F21" s="483">
        <v>26900</v>
      </c>
    </row>
    <row r="22" spans="1:6" x14ac:dyDescent="0.25">
      <c r="A22" s="480">
        <v>12020404</v>
      </c>
      <c r="B22" s="466" t="s">
        <v>826</v>
      </c>
      <c r="C22" s="467">
        <v>0</v>
      </c>
      <c r="D22" s="467">
        <v>550000</v>
      </c>
      <c r="E22" s="467">
        <f t="shared" si="0"/>
        <v>550000</v>
      </c>
      <c r="F22" s="483">
        <v>0</v>
      </c>
    </row>
    <row r="23" spans="1:6" x14ac:dyDescent="0.25">
      <c r="A23" s="480">
        <v>12020417</v>
      </c>
      <c r="B23" s="466" t="s">
        <v>827</v>
      </c>
      <c r="C23" s="467">
        <v>0</v>
      </c>
      <c r="D23" s="467">
        <v>1100000</v>
      </c>
      <c r="E23" s="467">
        <f t="shared" si="0"/>
        <v>1100000</v>
      </c>
      <c r="F23" s="483">
        <v>1228000</v>
      </c>
    </row>
    <row r="24" spans="1:6" x14ac:dyDescent="0.25">
      <c r="A24" s="480">
        <v>12020425</v>
      </c>
      <c r="B24" s="466" t="s">
        <v>828</v>
      </c>
      <c r="C24" s="467">
        <v>0</v>
      </c>
      <c r="D24" s="467">
        <v>55000</v>
      </c>
      <c r="E24" s="467">
        <f t="shared" si="0"/>
        <v>55000</v>
      </c>
      <c r="F24" s="483">
        <v>0</v>
      </c>
    </row>
    <row r="25" spans="1:6" x14ac:dyDescent="0.25">
      <c r="A25" s="492">
        <v>14070102</v>
      </c>
      <c r="B25" s="466" t="s">
        <v>829</v>
      </c>
      <c r="C25" s="463">
        <v>936000</v>
      </c>
      <c r="D25" s="467">
        <v>0</v>
      </c>
      <c r="E25" s="463">
        <f>D25-C25</f>
        <v>-936000</v>
      </c>
      <c r="F25" s="481">
        <v>736500</v>
      </c>
    </row>
    <row r="26" spans="1:6" x14ac:dyDescent="0.25">
      <c r="A26" s="480">
        <v>12020427</v>
      </c>
      <c r="B26" s="466" t="s">
        <v>830</v>
      </c>
      <c r="C26" s="467">
        <v>0</v>
      </c>
      <c r="D26" s="467">
        <v>220000</v>
      </c>
      <c r="E26" s="467">
        <f t="shared" si="0"/>
        <v>220000</v>
      </c>
      <c r="F26" s="483">
        <v>100000</v>
      </c>
    </row>
    <row r="27" spans="1:6" x14ac:dyDescent="0.25">
      <c r="A27" s="480">
        <v>12020436</v>
      </c>
      <c r="B27" s="466" t="s">
        <v>831</v>
      </c>
      <c r="C27" s="467">
        <v>0</v>
      </c>
      <c r="D27" s="467">
        <v>110000</v>
      </c>
      <c r="E27" s="467">
        <f t="shared" si="0"/>
        <v>110000</v>
      </c>
      <c r="F27" s="483">
        <v>0</v>
      </c>
    </row>
    <row r="28" spans="1:6" x14ac:dyDescent="0.25">
      <c r="A28" s="480">
        <v>12020442</v>
      </c>
      <c r="B28" s="466" t="s">
        <v>832</v>
      </c>
      <c r="C28" s="467">
        <v>0</v>
      </c>
      <c r="D28" s="467">
        <v>110000</v>
      </c>
      <c r="E28" s="467">
        <f t="shared" si="0"/>
        <v>110000</v>
      </c>
      <c r="F28" s="483">
        <v>0</v>
      </c>
    </row>
    <row r="29" spans="1:6" x14ac:dyDescent="0.25">
      <c r="A29" s="480">
        <v>12020445</v>
      </c>
      <c r="B29" s="466" t="s">
        <v>833</v>
      </c>
      <c r="C29" s="467">
        <v>15000</v>
      </c>
      <c r="D29" s="467">
        <v>0</v>
      </c>
      <c r="E29" s="467">
        <f t="shared" si="0"/>
        <v>-15000</v>
      </c>
      <c r="F29" s="483">
        <v>0</v>
      </c>
    </row>
    <row r="30" spans="1:6" x14ac:dyDescent="0.25">
      <c r="A30" s="480">
        <v>12020448</v>
      </c>
      <c r="B30" s="466" t="s">
        <v>834</v>
      </c>
      <c r="C30" s="467">
        <v>19167902.789999999</v>
      </c>
      <c r="D30" s="467">
        <v>935000</v>
      </c>
      <c r="E30" s="467">
        <f t="shared" si="0"/>
        <v>-18232902.789999999</v>
      </c>
      <c r="F30" s="483">
        <v>5960860.0300000003</v>
      </c>
    </row>
    <row r="31" spans="1:6" x14ac:dyDescent="0.25">
      <c r="A31" s="480">
        <v>12020449</v>
      </c>
      <c r="B31" s="466" t="s">
        <v>835</v>
      </c>
      <c r="C31" s="467">
        <v>1300400</v>
      </c>
      <c r="D31" s="467">
        <v>685000</v>
      </c>
      <c r="E31" s="467">
        <f t="shared" si="0"/>
        <v>-615400</v>
      </c>
      <c r="F31" s="483">
        <v>107300</v>
      </c>
    </row>
    <row r="32" spans="1:6" x14ac:dyDescent="0.25">
      <c r="A32" s="480">
        <v>12020450</v>
      </c>
      <c r="B32" s="466" t="s">
        <v>836</v>
      </c>
      <c r="C32" s="493">
        <v>42000</v>
      </c>
      <c r="D32" s="467">
        <v>0</v>
      </c>
      <c r="E32" s="467">
        <f t="shared" si="0"/>
        <v>-42000</v>
      </c>
      <c r="F32" s="483">
        <v>3000</v>
      </c>
    </row>
    <row r="33" spans="1:6" x14ac:dyDescent="0.25">
      <c r="A33" s="480">
        <v>12020453</v>
      </c>
      <c r="B33" s="466" t="s">
        <v>837</v>
      </c>
      <c r="C33" s="467"/>
      <c r="D33" s="467">
        <v>132000</v>
      </c>
      <c r="E33" s="467">
        <f t="shared" si="0"/>
        <v>132000</v>
      </c>
      <c r="F33" s="483">
        <v>0</v>
      </c>
    </row>
    <row r="34" spans="1:6" x14ac:dyDescent="0.25">
      <c r="A34" s="480">
        <v>12020454</v>
      </c>
      <c r="B34" s="466" t="s">
        <v>838</v>
      </c>
      <c r="C34" s="467">
        <v>394200</v>
      </c>
      <c r="D34" s="467">
        <v>88020</v>
      </c>
      <c r="E34" s="467">
        <f t="shared" si="0"/>
        <v>-306180</v>
      </c>
      <c r="F34" s="483">
        <v>240000</v>
      </c>
    </row>
    <row r="35" spans="1:6" ht="13.5" x14ac:dyDescent="0.25">
      <c r="A35" s="536" t="s">
        <v>1</v>
      </c>
      <c r="B35" s="536"/>
      <c r="C35" s="397">
        <f>SUM(C8:C34)</f>
        <v>22442202.789999999</v>
      </c>
      <c r="D35" s="397">
        <f>SUM(D8:D34)</f>
        <v>14387450</v>
      </c>
      <c r="E35" s="397">
        <f>SUM(E8:E34)</f>
        <v>-8054752.7899999991</v>
      </c>
      <c r="F35" s="392">
        <f>SUM(F8:F34)</f>
        <v>9628360.0300000012</v>
      </c>
    </row>
    <row r="36" spans="1:6" ht="13.5" x14ac:dyDescent="0.25">
      <c r="A36" s="540"/>
      <c r="B36" s="540"/>
      <c r="C36" s="540"/>
      <c r="D36" s="540"/>
      <c r="E36" s="540"/>
      <c r="F36" s="540"/>
    </row>
    <row r="37" spans="1:6" x14ac:dyDescent="0.25">
      <c r="A37" s="539"/>
      <c r="B37" s="539"/>
      <c r="C37" s="539"/>
      <c r="D37" s="539"/>
      <c r="E37" s="539"/>
      <c r="F37" s="539"/>
    </row>
    <row r="38" spans="1:6" ht="13.5" x14ac:dyDescent="0.25">
      <c r="A38" s="536"/>
      <c r="B38" s="536"/>
      <c r="C38" s="536"/>
      <c r="D38" s="536"/>
      <c r="E38" s="536"/>
      <c r="F38" s="536"/>
    </row>
  </sheetData>
  <mergeCells count="12">
    <mergeCell ref="A1:F1"/>
    <mergeCell ref="A2:F2"/>
    <mergeCell ref="A4:F4"/>
    <mergeCell ref="C6:E6"/>
    <mergeCell ref="A5:F5"/>
    <mergeCell ref="A3:F3"/>
    <mergeCell ref="A38:F38"/>
    <mergeCell ref="A37:F37"/>
    <mergeCell ref="A35:B35"/>
    <mergeCell ref="B6:B7"/>
    <mergeCell ref="A6:A7"/>
    <mergeCell ref="A36:F36"/>
  </mergeCells>
  <pageMargins left="0.7" right="0.7" top="0.75" bottom="0.75" header="0.3" footer="0.3"/>
  <pageSetup paperSize="9" scale="6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E21"/>
  <sheetViews>
    <sheetView zoomScaleNormal="100" zoomScaleSheetLayoutView="98" workbookViewId="0">
      <selection activeCell="A6" sqref="A6:A7"/>
    </sheetView>
  </sheetViews>
  <sheetFormatPr defaultColWidth="9.140625" defaultRowHeight="14.25" x14ac:dyDescent="0.2"/>
  <cols>
    <col min="1" max="1" width="17.85546875" style="276" customWidth="1"/>
    <col min="2" max="2" width="53" style="341" customWidth="1"/>
    <col min="3" max="3" width="14.5703125" style="276" bestFit="1" customWidth="1"/>
    <col min="4" max="4" width="11.42578125" style="276" bestFit="1" customWidth="1"/>
    <col min="5" max="5" width="14.5703125" style="276" bestFit="1" customWidth="1"/>
    <col min="6" max="16384" width="9.140625" style="276"/>
  </cols>
  <sheetData>
    <row r="1" spans="1:5" ht="16.5" thickBot="1" x14ac:dyDescent="0.35">
      <c r="A1" s="580" t="str">
        <f>'3'!A1</f>
        <v>Olamaboro Local Government of Kogi State</v>
      </c>
      <c r="B1" s="581"/>
      <c r="C1" s="581"/>
      <c r="D1" s="581"/>
      <c r="E1" s="582"/>
    </row>
    <row r="2" spans="1:5" ht="16.5" thickBot="1" x14ac:dyDescent="0.35">
      <c r="A2" s="580" t="str">
        <f>'3'!A2</f>
        <v>Financial Statements for the Year Ended 31 December, 2021</v>
      </c>
      <c r="B2" s="581"/>
      <c r="C2" s="581"/>
      <c r="D2" s="581"/>
      <c r="E2" s="582"/>
    </row>
    <row r="3" spans="1:5" ht="16.5" thickBot="1" x14ac:dyDescent="0.35">
      <c r="A3" s="580" t="s">
        <v>420</v>
      </c>
      <c r="B3" s="581"/>
      <c r="C3" s="581"/>
      <c r="D3" s="581"/>
      <c r="E3" s="582"/>
    </row>
    <row r="4" spans="1:5" ht="16.5" thickBot="1" x14ac:dyDescent="0.35">
      <c r="A4" s="580"/>
      <c r="B4" s="581"/>
      <c r="C4" s="581"/>
      <c r="D4" s="581"/>
      <c r="E4" s="582"/>
    </row>
    <row r="5" spans="1:5" ht="16.5" thickBot="1" x14ac:dyDescent="0.35">
      <c r="A5" s="583" t="s">
        <v>693</v>
      </c>
      <c r="B5" s="584"/>
      <c r="C5" s="584"/>
      <c r="D5" s="584"/>
      <c r="E5" s="585"/>
    </row>
    <row r="6" spans="1:5" ht="16.5" thickBot="1" x14ac:dyDescent="0.35">
      <c r="A6" s="586" t="s">
        <v>762</v>
      </c>
      <c r="B6" s="588" t="s">
        <v>384</v>
      </c>
      <c r="C6" s="580" t="str">
        <f>'3'!C6</f>
        <v>Year Ended 31st 
December 2021</v>
      </c>
      <c r="D6" s="581"/>
      <c r="E6" s="582"/>
    </row>
    <row r="7" spans="1:5" ht="16.5" thickBot="1" x14ac:dyDescent="0.35">
      <c r="A7" s="587"/>
      <c r="B7" s="589"/>
      <c r="C7" s="330" t="s">
        <v>469</v>
      </c>
      <c r="D7" s="331" t="s">
        <v>470</v>
      </c>
      <c r="E7" s="332" t="s">
        <v>471</v>
      </c>
    </row>
    <row r="8" spans="1:5" x14ac:dyDescent="0.2">
      <c r="A8" s="333"/>
      <c r="B8" s="333" t="s">
        <v>725</v>
      </c>
      <c r="C8" s="323">
        <v>2000</v>
      </c>
      <c r="D8" s="325"/>
      <c r="E8" s="326">
        <f>C8-D8</f>
        <v>2000</v>
      </c>
    </row>
    <row r="9" spans="1:5" x14ac:dyDescent="0.2">
      <c r="A9" s="334"/>
      <c r="B9" s="334" t="s">
        <v>726</v>
      </c>
      <c r="C9" s="335">
        <v>145000</v>
      </c>
      <c r="D9" s="324"/>
      <c r="E9" s="329">
        <f>C9-D9</f>
        <v>145000</v>
      </c>
    </row>
    <row r="10" spans="1:5" x14ac:dyDescent="0.2">
      <c r="A10" s="336"/>
      <c r="B10" s="336" t="s">
        <v>727</v>
      </c>
      <c r="C10" s="327">
        <v>4000</v>
      </c>
      <c r="D10" s="328"/>
      <c r="E10" s="329">
        <f>C10-D10</f>
        <v>4000</v>
      </c>
    </row>
    <row r="11" spans="1:5" x14ac:dyDescent="0.2">
      <c r="A11" s="336"/>
      <c r="B11" s="336" t="s">
        <v>728</v>
      </c>
      <c r="C11" s="327">
        <v>3500000</v>
      </c>
      <c r="D11" s="328"/>
      <c r="E11" s="329">
        <f t="shared" ref="E11:E15" si="0">C11-D11</f>
        <v>3500000</v>
      </c>
    </row>
    <row r="12" spans="1:5" x14ac:dyDescent="0.2">
      <c r="A12" s="336"/>
      <c r="B12" s="336" t="s">
        <v>712</v>
      </c>
      <c r="C12" s="327">
        <v>3052720</v>
      </c>
      <c r="D12" s="328"/>
      <c r="E12" s="329">
        <f t="shared" si="0"/>
        <v>3052720</v>
      </c>
    </row>
    <row r="13" spans="1:5" x14ac:dyDescent="0.2">
      <c r="A13" s="336"/>
      <c r="B13" s="336" t="s">
        <v>713</v>
      </c>
      <c r="C13" s="327">
        <v>1125380</v>
      </c>
      <c r="D13" s="328"/>
      <c r="E13" s="329">
        <f t="shared" si="0"/>
        <v>1125380</v>
      </c>
    </row>
    <row r="14" spans="1:5" x14ac:dyDescent="0.2">
      <c r="A14" s="337"/>
      <c r="B14" s="336" t="s">
        <v>714</v>
      </c>
      <c r="C14" s="327">
        <v>13000</v>
      </c>
      <c r="D14" s="328"/>
      <c r="E14" s="329"/>
    </row>
    <row r="15" spans="1:5" ht="15" thickBot="1" x14ac:dyDescent="0.25">
      <c r="A15" s="338"/>
      <c r="B15" s="338" t="s">
        <v>729</v>
      </c>
      <c r="C15" s="327">
        <v>1400000</v>
      </c>
      <c r="D15" s="328"/>
      <c r="E15" s="329">
        <f t="shared" si="0"/>
        <v>1400000</v>
      </c>
    </row>
    <row r="16" spans="1:5" ht="15" thickBot="1" x14ac:dyDescent="0.25">
      <c r="A16" s="572"/>
      <c r="B16" s="573"/>
      <c r="C16" s="573"/>
      <c r="D16" s="573"/>
      <c r="E16" s="574"/>
    </row>
    <row r="17" spans="1:5" ht="16.5" thickBot="1" x14ac:dyDescent="0.35">
      <c r="A17" s="575" t="s">
        <v>1</v>
      </c>
      <c r="B17" s="576"/>
      <c r="C17" s="339">
        <f>SUM(C8:C16)</f>
        <v>9242100</v>
      </c>
      <c r="D17" s="339">
        <f>SUM(D8:D16)</f>
        <v>0</v>
      </c>
      <c r="E17" s="340">
        <f>SUM(E8:E16)</f>
        <v>9229100</v>
      </c>
    </row>
    <row r="18" spans="1:5" ht="15" thickBot="1" x14ac:dyDescent="0.25">
      <c r="A18" s="577"/>
      <c r="B18" s="578"/>
      <c r="C18" s="578"/>
      <c r="D18" s="578"/>
      <c r="E18" s="579"/>
    </row>
    <row r="20" spans="1:5" x14ac:dyDescent="0.2">
      <c r="B20" s="276"/>
    </row>
    <row r="21" spans="1:5" x14ac:dyDescent="0.2">
      <c r="B21" s="276"/>
    </row>
  </sheetData>
  <mergeCells count="11">
    <mergeCell ref="A16:E16"/>
    <mergeCell ref="A17:B17"/>
    <mergeCell ref="A18:E18"/>
    <mergeCell ref="A1:E1"/>
    <mergeCell ref="A2:E2"/>
    <mergeCell ref="A3:E3"/>
    <mergeCell ref="A4:E4"/>
    <mergeCell ref="A5:E5"/>
    <mergeCell ref="A6:A7"/>
    <mergeCell ref="B6:B7"/>
    <mergeCell ref="C6:E6"/>
  </mergeCells>
  <pageMargins left="0.7" right="0.7" top="0.75" bottom="0.75" header="0.3" footer="0.3"/>
  <pageSetup paperSize="9" scale="64" orientation="portrait" horizontalDpi="4294967292"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F267"/>
  <sheetViews>
    <sheetView view="pageBreakPreview" topLeftCell="A232" zoomScale="130" zoomScaleNormal="100" zoomScaleSheetLayoutView="130" workbookViewId="0">
      <selection activeCell="D9" sqref="D9"/>
    </sheetView>
  </sheetViews>
  <sheetFormatPr defaultColWidth="9.140625" defaultRowHeight="15.75" x14ac:dyDescent="0.25"/>
  <cols>
    <col min="1" max="1" width="11.7109375" style="153" customWidth="1"/>
    <col min="2" max="2" width="82.28515625" style="153" customWidth="1"/>
    <col min="3" max="3" width="20" style="153" customWidth="1"/>
    <col min="4" max="4" width="19.42578125" style="153" customWidth="1"/>
    <col min="5" max="5" width="18.5703125" style="153" customWidth="1"/>
    <col min="6" max="6" width="35.140625" style="153" customWidth="1"/>
    <col min="7" max="7" width="20" style="153" customWidth="1"/>
    <col min="8" max="16384" width="9.140625" style="153"/>
  </cols>
  <sheetData>
    <row r="1" spans="1:6" ht="19.5" thickBot="1" x14ac:dyDescent="0.35">
      <c r="A1" s="608" t="str">
        <f>'Note 12'!A1:E1</f>
        <v>Olamaboro Local Government of Kogi State</v>
      </c>
      <c r="B1" s="609"/>
      <c r="C1" s="609"/>
      <c r="D1" s="609"/>
      <c r="E1" s="609"/>
      <c r="F1" s="610"/>
    </row>
    <row r="2" spans="1:6" ht="19.5" thickBot="1" x14ac:dyDescent="0.35">
      <c r="A2" s="608" t="str">
        <f>'Note 12'!A2:E2</f>
        <v>Financial Statements for the Year Ended 31 December, 2021</v>
      </c>
      <c r="B2" s="609"/>
      <c r="C2" s="609"/>
      <c r="D2" s="609"/>
      <c r="E2" s="609"/>
      <c r="F2" s="610"/>
    </row>
    <row r="3" spans="1:6" ht="19.5" thickBot="1" x14ac:dyDescent="0.35">
      <c r="A3" s="608" t="s">
        <v>420</v>
      </c>
      <c r="B3" s="609"/>
      <c r="C3" s="609"/>
      <c r="D3" s="609"/>
      <c r="E3" s="609"/>
      <c r="F3" s="610"/>
    </row>
    <row r="4" spans="1:6" ht="19.5" thickBot="1" x14ac:dyDescent="0.35">
      <c r="A4" s="608"/>
      <c r="B4" s="609"/>
      <c r="C4" s="609"/>
      <c r="D4" s="609"/>
      <c r="E4" s="609"/>
      <c r="F4" s="610"/>
    </row>
    <row r="5" spans="1:6" ht="19.5" thickBot="1" x14ac:dyDescent="0.35">
      <c r="A5" s="611" t="s">
        <v>673</v>
      </c>
      <c r="B5" s="612"/>
      <c r="C5" s="612"/>
      <c r="D5" s="612"/>
      <c r="E5" s="612"/>
      <c r="F5" s="613"/>
    </row>
    <row r="6" spans="1:6" ht="19.5" thickBot="1" x14ac:dyDescent="0.35">
      <c r="A6" s="593" t="s">
        <v>530</v>
      </c>
      <c r="B6" s="595" t="s">
        <v>384</v>
      </c>
      <c r="C6" s="608" t="s">
        <v>405</v>
      </c>
      <c r="D6" s="609"/>
      <c r="E6" s="610"/>
      <c r="F6" s="178" t="s">
        <v>405</v>
      </c>
    </row>
    <row r="7" spans="1:6" s="154" customFormat="1" ht="19.5" thickBot="1" x14ac:dyDescent="0.35">
      <c r="A7" s="594"/>
      <c r="B7" s="596"/>
      <c r="C7" s="179" t="s">
        <v>469</v>
      </c>
      <c r="D7" s="180" t="s">
        <v>470</v>
      </c>
      <c r="E7" s="181" t="s">
        <v>471</v>
      </c>
      <c r="F7" s="182" t="s">
        <v>469</v>
      </c>
    </row>
    <row r="8" spans="1:6" x14ac:dyDescent="0.25">
      <c r="A8" s="157">
        <v>12021008</v>
      </c>
      <c r="B8" s="160" t="s">
        <v>5</v>
      </c>
      <c r="C8" s="161">
        <v>0</v>
      </c>
      <c r="D8" s="161">
        <v>0</v>
      </c>
      <c r="E8" s="161">
        <v>0</v>
      </c>
      <c r="F8" s="162">
        <v>861050</v>
      </c>
    </row>
    <row r="9" spans="1:6" x14ac:dyDescent="0.25">
      <c r="A9" s="158">
        <v>12020448</v>
      </c>
      <c r="B9" s="163" t="s">
        <v>6</v>
      </c>
      <c r="C9" s="164">
        <v>1237185</v>
      </c>
      <c r="D9" s="164">
        <v>3439593</v>
      </c>
      <c r="E9" s="164">
        <v>2202408</v>
      </c>
      <c r="F9" s="165">
        <v>1824895</v>
      </c>
    </row>
    <row r="10" spans="1:6" x14ac:dyDescent="0.25">
      <c r="A10" s="158">
        <v>12020451</v>
      </c>
      <c r="B10" s="163" t="s">
        <v>7</v>
      </c>
      <c r="C10" s="164">
        <v>586350</v>
      </c>
      <c r="D10" s="164">
        <v>1322344</v>
      </c>
      <c r="E10" s="164">
        <v>735994</v>
      </c>
      <c r="F10" s="165">
        <v>830900</v>
      </c>
    </row>
    <row r="11" spans="1:6" x14ac:dyDescent="0.25">
      <c r="A11" s="158">
        <v>12020454</v>
      </c>
      <c r="B11" s="163" t="s">
        <v>8</v>
      </c>
      <c r="C11" s="164">
        <v>26000</v>
      </c>
      <c r="D11" s="164">
        <v>34875</v>
      </c>
      <c r="E11" s="164">
        <v>8875</v>
      </c>
      <c r="F11" s="165">
        <v>15000</v>
      </c>
    </row>
    <row r="12" spans="1:6" ht="31.5" x14ac:dyDescent="0.25">
      <c r="A12" s="158">
        <v>12020455</v>
      </c>
      <c r="B12" s="163" t="s">
        <v>9</v>
      </c>
      <c r="C12" s="164">
        <v>657000</v>
      </c>
      <c r="D12" s="164">
        <v>1417088</v>
      </c>
      <c r="E12" s="164">
        <v>760088</v>
      </c>
      <c r="F12" s="165">
        <v>816500</v>
      </c>
    </row>
    <row r="13" spans="1:6" x14ac:dyDescent="0.25">
      <c r="A13" s="158">
        <v>12020708</v>
      </c>
      <c r="B13" s="163" t="s">
        <v>10</v>
      </c>
      <c r="C13" s="164">
        <v>94000</v>
      </c>
      <c r="D13" s="164">
        <v>203670</v>
      </c>
      <c r="E13" s="164">
        <v>109670</v>
      </c>
      <c r="F13" s="165">
        <v>272600</v>
      </c>
    </row>
    <row r="14" spans="1:6" ht="15.75" customHeight="1" x14ac:dyDescent="0.25">
      <c r="A14" s="158">
        <v>12020452</v>
      </c>
      <c r="B14" s="163" t="s">
        <v>11</v>
      </c>
      <c r="C14" s="164">
        <v>192000</v>
      </c>
      <c r="D14" s="164">
        <v>360375</v>
      </c>
      <c r="E14" s="164">
        <v>168375</v>
      </c>
      <c r="F14" s="165">
        <v>384145</v>
      </c>
    </row>
    <row r="15" spans="1:6" x14ac:dyDescent="0.25">
      <c r="A15" s="158">
        <v>12020472</v>
      </c>
      <c r="B15" s="163" t="s">
        <v>12</v>
      </c>
      <c r="C15" s="164">
        <v>745000</v>
      </c>
      <c r="D15" s="164">
        <v>1421000</v>
      </c>
      <c r="E15" s="164">
        <v>676000</v>
      </c>
      <c r="F15" s="165">
        <v>1021370</v>
      </c>
    </row>
    <row r="16" spans="1:6" x14ac:dyDescent="0.25">
      <c r="A16" s="158">
        <v>12020802</v>
      </c>
      <c r="B16" s="163" t="s">
        <v>13</v>
      </c>
      <c r="C16" s="164">
        <v>266900</v>
      </c>
      <c r="D16" s="164">
        <v>320850</v>
      </c>
      <c r="E16" s="164">
        <v>53950</v>
      </c>
      <c r="F16" s="165">
        <v>168000</v>
      </c>
    </row>
    <row r="17" spans="1:6" x14ac:dyDescent="0.25">
      <c r="A17" s="158">
        <v>12020703</v>
      </c>
      <c r="B17" s="163" t="s">
        <v>14</v>
      </c>
      <c r="C17" s="164">
        <v>730000</v>
      </c>
      <c r="D17" s="164">
        <v>3250350</v>
      </c>
      <c r="E17" s="164">
        <v>2520350</v>
      </c>
      <c r="F17" s="165">
        <v>1398000</v>
      </c>
    </row>
    <row r="18" spans="1:6" ht="34.5" customHeight="1" x14ac:dyDescent="0.25">
      <c r="A18" s="158">
        <v>12020721</v>
      </c>
      <c r="B18" s="163" t="s">
        <v>15</v>
      </c>
      <c r="C18" s="164">
        <v>480000</v>
      </c>
      <c r="D18" s="164">
        <v>300000</v>
      </c>
      <c r="E18" s="164">
        <v>-180000</v>
      </c>
      <c r="F18" s="165">
        <v>200000</v>
      </c>
    </row>
    <row r="19" spans="1:6" x14ac:dyDescent="0.25">
      <c r="A19" s="158">
        <v>12020427</v>
      </c>
      <c r="B19" s="163" t="s">
        <v>16</v>
      </c>
      <c r="C19" s="164">
        <v>23735000</v>
      </c>
      <c r="D19" s="164">
        <v>9218625</v>
      </c>
      <c r="E19" s="164">
        <v>-14516375</v>
      </c>
      <c r="F19" s="165">
        <v>3965000</v>
      </c>
    </row>
    <row r="20" spans="1:6" x14ac:dyDescent="0.25">
      <c r="A20" s="158">
        <v>12020611</v>
      </c>
      <c r="B20" s="163" t="s">
        <v>17</v>
      </c>
      <c r="C20" s="164">
        <v>3860550</v>
      </c>
      <c r="D20" s="164">
        <v>10000000</v>
      </c>
      <c r="E20" s="164">
        <v>6139450</v>
      </c>
      <c r="F20" s="165">
        <v>3708690.87</v>
      </c>
    </row>
    <row r="21" spans="1:6" x14ac:dyDescent="0.25">
      <c r="A21" s="158">
        <v>12020421</v>
      </c>
      <c r="B21" s="163" t="s">
        <v>18</v>
      </c>
      <c r="C21" s="164">
        <v>8841000</v>
      </c>
      <c r="D21" s="164">
        <v>4887155</v>
      </c>
      <c r="E21" s="164">
        <v>-3953845</v>
      </c>
      <c r="F21" s="165">
        <v>2477485.4</v>
      </c>
    </row>
    <row r="22" spans="1:6" x14ac:dyDescent="0.25">
      <c r="A22" s="158">
        <v>12021419</v>
      </c>
      <c r="B22" s="163" t="s">
        <v>19</v>
      </c>
      <c r="C22" s="164">
        <v>71505200</v>
      </c>
      <c r="D22" s="164">
        <v>110323455</v>
      </c>
      <c r="E22" s="164">
        <v>38818255</v>
      </c>
      <c r="F22" s="165">
        <v>21502400.010000002</v>
      </c>
    </row>
    <row r="23" spans="1:6" x14ac:dyDescent="0.25">
      <c r="A23" s="158">
        <v>12020408</v>
      </c>
      <c r="B23" s="163" t="s">
        <v>20</v>
      </c>
      <c r="C23" s="164">
        <v>1072850</v>
      </c>
      <c r="D23" s="164">
        <v>2080644</v>
      </c>
      <c r="E23" s="164">
        <v>1007794</v>
      </c>
      <c r="F23" s="165">
        <v>950490</v>
      </c>
    </row>
    <row r="24" spans="1:6" x14ac:dyDescent="0.25">
      <c r="A24" s="158">
        <v>12020407</v>
      </c>
      <c r="B24" s="163" t="s">
        <v>21</v>
      </c>
      <c r="C24" s="164">
        <v>172814379.49000001</v>
      </c>
      <c r="D24" s="164">
        <v>378927072</v>
      </c>
      <c r="E24" s="164">
        <v>206112692.50999999</v>
      </c>
      <c r="F24" s="165">
        <v>269701231.82999998</v>
      </c>
    </row>
    <row r="25" spans="1:6" x14ac:dyDescent="0.25">
      <c r="A25" s="158">
        <v>12020617</v>
      </c>
      <c r="B25" s="163" t="s">
        <v>22</v>
      </c>
      <c r="C25" s="164">
        <v>252950</v>
      </c>
      <c r="D25" s="164">
        <v>2610768</v>
      </c>
      <c r="E25" s="164">
        <v>2357818</v>
      </c>
      <c r="F25" s="165">
        <v>1449200</v>
      </c>
    </row>
    <row r="26" spans="1:6" x14ac:dyDescent="0.25">
      <c r="A26" s="158">
        <v>12020801</v>
      </c>
      <c r="B26" s="163" t="s">
        <v>23</v>
      </c>
      <c r="C26" s="164">
        <v>4729160.17</v>
      </c>
      <c r="D26" s="164">
        <v>0</v>
      </c>
      <c r="E26" s="164">
        <v>-4729160.17</v>
      </c>
      <c r="F26" s="165">
        <v>1761765.96</v>
      </c>
    </row>
    <row r="27" spans="1:6" x14ac:dyDescent="0.25">
      <c r="A27" s="158">
        <v>12020401</v>
      </c>
      <c r="B27" s="163" t="s">
        <v>24</v>
      </c>
      <c r="C27" s="164">
        <v>9967720.3499999996</v>
      </c>
      <c r="D27" s="164">
        <v>11515617</v>
      </c>
      <c r="E27" s="164">
        <v>1547896.65</v>
      </c>
      <c r="F27" s="165">
        <v>8514228.9700000007</v>
      </c>
    </row>
    <row r="28" spans="1:6" x14ac:dyDescent="0.25">
      <c r="A28" s="158">
        <v>12020405</v>
      </c>
      <c r="B28" s="163" t="s">
        <v>25</v>
      </c>
      <c r="C28" s="164">
        <v>894500</v>
      </c>
      <c r="D28" s="164">
        <v>5365800</v>
      </c>
      <c r="E28" s="164">
        <v>4471300</v>
      </c>
      <c r="F28" s="165">
        <v>3117500</v>
      </c>
    </row>
    <row r="29" spans="1:6" x14ac:dyDescent="0.25">
      <c r="A29" s="158">
        <v>12020786</v>
      </c>
      <c r="B29" s="163" t="s">
        <v>26</v>
      </c>
      <c r="C29" s="164">
        <v>408140100</v>
      </c>
      <c r="D29" s="164">
        <v>1243900269</v>
      </c>
      <c r="E29" s="164">
        <v>835760169</v>
      </c>
      <c r="F29" s="165">
        <v>389252500</v>
      </c>
    </row>
    <row r="30" spans="1:6" x14ac:dyDescent="0.25">
      <c r="A30" s="158">
        <v>12021437</v>
      </c>
      <c r="B30" s="163" t="s">
        <v>27</v>
      </c>
      <c r="C30" s="164">
        <v>1108627911.8299999</v>
      </c>
      <c r="D30" s="164">
        <v>992633740</v>
      </c>
      <c r="E30" s="164">
        <v>-115994171.83</v>
      </c>
      <c r="F30" s="165">
        <v>753632253.80999994</v>
      </c>
    </row>
    <row r="31" spans="1:6" x14ac:dyDescent="0.25">
      <c r="A31" s="158">
        <v>12021508</v>
      </c>
      <c r="B31" s="163" t="s">
        <v>28</v>
      </c>
      <c r="C31" s="164">
        <v>0</v>
      </c>
      <c r="D31" s="164">
        <v>157356667</v>
      </c>
      <c r="E31" s="164">
        <v>157356667</v>
      </c>
      <c r="F31" s="165">
        <v>99631843.359999999</v>
      </c>
    </row>
    <row r="32" spans="1:6" x14ac:dyDescent="0.25">
      <c r="A32" s="158">
        <v>12021504</v>
      </c>
      <c r="B32" s="163" t="s">
        <v>29</v>
      </c>
      <c r="C32" s="164">
        <v>10914363.74</v>
      </c>
      <c r="D32" s="164">
        <v>201361673</v>
      </c>
      <c r="E32" s="164">
        <v>190447309.25999999</v>
      </c>
      <c r="F32" s="165">
        <v>142255022.81</v>
      </c>
    </row>
    <row r="33" spans="1:6" x14ac:dyDescent="0.25">
      <c r="A33" s="158">
        <v>12020118</v>
      </c>
      <c r="B33" s="163" t="s">
        <v>30</v>
      </c>
      <c r="C33" s="164">
        <v>4830743</v>
      </c>
      <c r="D33" s="164">
        <v>38581397</v>
      </c>
      <c r="E33" s="164">
        <v>33750654</v>
      </c>
      <c r="F33" s="165">
        <v>21013218.899999999</v>
      </c>
    </row>
    <row r="34" spans="1:6" x14ac:dyDescent="0.25">
      <c r="A34" s="158">
        <v>12020431</v>
      </c>
      <c r="B34" s="163" t="s">
        <v>31</v>
      </c>
      <c r="C34" s="164">
        <v>14786806.699999999</v>
      </c>
      <c r="D34" s="164">
        <v>14992195</v>
      </c>
      <c r="E34" s="164">
        <v>205388.3</v>
      </c>
      <c r="F34" s="165">
        <v>17183611</v>
      </c>
    </row>
    <row r="35" spans="1:6" x14ac:dyDescent="0.25">
      <c r="A35" s="158">
        <v>12020432</v>
      </c>
      <c r="B35" s="163" t="s">
        <v>32</v>
      </c>
      <c r="C35" s="164">
        <v>2454812</v>
      </c>
      <c r="D35" s="164">
        <v>1105073</v>
      </c>
      <c r="E35" s="164">
        <v>-1349739</v>
      </c>
      <c r="F35" s="165">
        <v>817828</v>
      </c>
    </row>
    <row r="36" spans="1:6" x14ac:dyDescent="0.25">
      <c r="A36" s="158">
        <v>12020435</v>
      </c>
      <c r="B36" s="163" t="s">
        <v>33</v>
      </c>
      <c r="C36" s="164">
        <v>15808800</v>
      </c>
      <c r="D36" s="164">
        <v>7229041</v>
      </c>
      <c r="E36" s="164">
        <v>-8579759</v>
      </c>
      <c r="F36" s="165">
        <v>3937265</v>
      </c>
    </row>
    <row r="37" spans="1:6" x14ac:dyDescent="0.25">
      <c r="A37" s="158">
        <v>12020438</v>
      </c>
      <c r="B37" s="163" t="s">
        <v>34</v>
      </c>
      <c r="C37" s="164">
        <v>9876829.6899999995</v>
      </c>
      <c r="D37" s="164">
        <v>12839450</v>
      </c>
      <c r="E37" s="164">
        <v>2962620.31</v>
      </c>
      <c r="F37" s="165">
        <v>13494995</v>
      </c>
    </row>
    <row r="38" spans="1:6" x14ac:dyDescent="0.25">
      <c r="A38" s="158">
        <v>12020484</v>
      </c>
      <c r="B38" s="163" t="s">
        <v>35</v>
      </c>
      <c r="C38" s="164">
        <v>4000</v>
      </c>
      <c r="D38" s="164">
        <v>112181</v>
      </c>
      <c r="E38" s="164">
        <v>108181</v>
      </c>
      <c r="F38" s="165">
        <v>96500</v>
      </c>
    </row>
    <row r="39" spans="1:6" x14ac:dyDescent="0.25">
      <c r="A39" s="158">
        <v>12020485</v>
      </c>
      <c r="B39" s="163" t="s">
        <v>36</v>
      </c>
      <c r="C39" s="164">
        <v>7649750</v>
      </c>
      <c r="D39" s="164">
        <v>10168881</v>
      </c>
      <c r="E39" s="164">
        <v>2519131</v>
      </c>
      <c r="F39" s="165">
        <v>18168660</v>
      </c>
    </row>
    <row r="40" spans="1:6" x14ac:dyDescent="0.25">
      <c r="A40" s="158">
        <v>12020486</v>
      </c>
      <c r="B40" s="163" t="s">
        <v>37</v>
      </c>
      <c r="C40" s="164">
        <v>468250</v>
      </c>
      <c r="D40" s="164">
        <v>139849</v>
      </c>
      <c r="E40" s="164">
        <v>-328401</v>
      </c>
      <c r="F40" s="165">
        <v>298200</v>
      </c>
    </row>
    <row r="41" spans="1:6" x14ac:dyDescent="0.25">
      <c r="A41" s="158">
        <v>12020754</v>
      </c>
      <c r="B41" s="163" t="s">
        <v>38</v>
      </c>
      <c r="C41" s="164">
        <v>281950</v>
      </c>
      <c r="D41" s="164">
        <v>127875</v>
      </c>
      <c r="E41" s="164">
        <v>-154075</v>
      </c>
      <c r="F41" s="165">
        <v>110000</v>
      </c>
    </row>
    <row r="42" spans="1:6" x14ac:dyDescent="0.25">
      <c r="A42" s="158">
        <v>12020760</v>
      </c>
      <c r="B42" s="163" t="s">
        <v>39</v>
      </c>
      <c r="C42" s="164">
        <v>29778202.629999999</v>
      </c>
      <c r="D42" s="164">
        <v>107702058</v>
      </c>
      <c r="E42" s="164">
        <v>77923855.370000005</v>
      </c>
      <c r="F42" s="165">
        <v>58773665</v>
      </c>
    </row>
    <row r="43" spans="1:6" x14ac:dyDescent="0.25">
      <c r="A43" s="158">
        <v>12020738</v>
      </c>
      <c r="B43" s="163" t="s">
        <v>40</v>
      </c>
      <c r="C43" s="164">
        <v>850445</v>
      </c>
      <c r="D43" s="164">
        <v>22279052</v>
      </c>
      <c r="E43" s="164">
        <v>21428607</v>
      </c>
      <c r="F43" s="165">
        <v>10192353.890000001</v>
      </c>
    </row>
    <row r="44" spans="1:6" x14ac:dyDescent="0.25">
      <c r="A44" s="158">
        <v>12020635</v>
      </c>
      <c r="B44" s="163" t="s">
        <v>41</v>
      </c>
      <c r="C44" s="164">
        <v>6971060</v>
      </c>
      <c r="D44" s="164">
        <v>9885769</v>
      </c>
      <c r="E44" s="164">
        <v>2914709</v>
      </c>
      <c r="F44" s="165">
        <v>6040625</v>
      </c>
    </row>
    <row r="45" spans="1:6" x14ac:dyDescent="0.25">
      <c r="A45" s="158">
        <v>12020747</v>
      </c>
      <c r="B45" s="163" t="s">
        <v>42</v>
      </c>
      <c r="C45" s="164">
        <v>0</v>
      </c>
      <c r="D45" s="164">
        <v>44175</v>
      </c>
      <c r="E45" s="164">
        <v>44175</v>
      </c>
      <c r="F45" s="165">
        <v>3166300</v>
      </c>
    </row>
    <row r="46" spans="1:6" x14ac:dyDescent="0.25">
      <c r="A46" s="158">
        <v>12020622</v>
      </c>
      <c r="B46" s="163" t="s">
        <v>43</v>
      </c>
      <c r="C46" s="164">
        <v>1346950</v>
      </c>
      <c r="D46" s="164">
        <v>185626</v>
      </c>
      <c r="E46" s="164">
        <v>-1161324</v>
      </c>
      <c r="F46" s="165">
        <v>200339.31</v>
      </c>
    </row>
    <row r="47" spans="1:6" x14ac:dyDescent="0.25">
      <c r="A47" s="158">
        <v>12020770</v>
      </c>
      <c r="B47" s="163" t="s">
        <v>44</v>
      </c>
      <c r="C47" s="164">
        <v>32473350</v>
      </c>
      <c r="D47" s="164">
        <v>271832753</v>
      </c>
      <c r="E47" s="164">
        <v>239359403</v>
      </c>
      <c r="F47" s="165">
        <v>217194881</v>
      </c>
    </row>
    <row r="48" spans="1:6" x14ac:dyDescent="0.25">
      <c r="A48" s="158">
        <v>12020506</v>
      </c>
      <c r="B48" s="163" t="s">
        <v>45</v>
      </c>
      <c r="C48" s="164">
        <v>18008091.5</v>
      </c>
      <c r="D48" s="164">
        <v>27038006</v>
      </c>
      <c r="E48" s="164">
        <v>9029914.5</v>
      </c>
      <c r="F48" s="165">
        <v>14208571.15</v>
      </c>
    </row>
    <row r="49" spans="1:6" x14ac:dyDescent="0.25">
      <c r="A49" s="158">
        <v>12020740</v>
      </c>
      <c r="B49" s="163" t="s">
        <v>46</v>
      </c>
      <c r="C49" s="164">
        <v>0</v>
      </c>
      <c r="D49" s="164">
        <v>895125</v>
      </c>
      <c r="E49" s="164">
        <v>895125</v>
      </c>
      <c r="F49" s="165">
        <v>385000</v>
      </c>
    </row>
    <row r="50" spans="1:6" x14ac:dyDescent="0.25">
      <c r="A50" s="158">
        <v>12020751</v>
      </c>
      <c r="B50" s="163" t="s">
        <v>47</v>
      </c>
      <c r="C50" s="164">
        <v>6633879.7999999998</v>
      </c>
      <c r="D50" s="164">
        <v>7798143</v>
      </c>
      <c r="E50" s="164">
        <v>1164263.2</v>
      </c>
      <c r="F50" s="165">
        <v>4566540</v>
      </c>
    </row>
    <row r="51" spans="1:6" x14ac:dyDescent="0.25">
      <c r="A51" s="158">
        <v>12020780</v>
      </c>
      <c r="B51" s="163" t="s">
        <v>48</v>
      </c>
      <c r="C51" s="164">
        <v>10419500</v>
      </c>
      <c r="D51" s="164">
        <v>16681701</v>
      </c>
      <c r="E51" s="164">
        <v>6262201</v>
      </c>
      <c r="F51" s="165">
        <v>8883775</v>
      </c>
    </row>
    <row r="52" spans="1:6" x14ac:dyDescent="0.25">
      <c r="A52" s="158">
        <v>12020491</v>
      </c>
      <c r="B52" s="163" t="s">
        <v>49</v>
      </c>
      <c r="C52" s="164">
        <v>5876920</v>
      </c>
      <c r="D52" s="164">
        <v>13039746</v>
      </c>
      <c r="E52" s="164">
        <v>7162826</v>
      </c>
      <c r="F52" s="165">
        <v>6142230</v>
      </c>
    </row>
    <row r="53" spans="1:6" x14ac:dyDescent="0.25">
      <c r="A53" s="158">
        <v>12020493</v>
      </c>
      <c r="B53" s="163" t="s">
        <v>50</v>
      </c>
      <c r="C53" s="164">
        <v>193639877.05000001</v>
      </c>
      <c r="D53" s="164">
        <v>2372729</v>
      </c>
      <c r="E53" s="164">
        <v>-191267148.05000001</v>
      </c>
      <c r="F53" s="165">
        <v>1758585</v>
      </c>
    </row>
    <row r="54" spans="1:6" ht="16.5" thickBot="1" x14ac:dyDescent="0.3">
      <c r="A54" s="166">
        <v>12020620</v>
      </c>
      <c r="B54" s="167" t="s">
        <v>51</v>
      </c>
      <c r="C54" s="168">
        <v>41476370.509999998</v>
      </c>
      <c r="D54" s="168">
        <v>30337327</v>
      </c>
      <c r="E54" s="168">
        <v>-11139043.51</v>
      </c>
      <c r="F54" s="169">
        <v>24799845</v>
      </c>
    </row>
    <row r="55" spans="1:6" ht="16.5" thickBot="1" x14ac:dyDescent="0.3">
      <c r="A55" s="614"/>
      <c r="B55" s="615"/>
      <c r="C55" s="615"/>
      <c r="D55" s="615"/>
      <c r="E55" s="615"/>
      <c r="F55" s="616"/>
    </row>
    <row r="56" spans="1:6" ht="19.5" thickBot="1" x14ac:dyDescent="0.35">
      <c r="A56" s="608" t="s">
        <v>456</v>
      </c>
      <c r="B56" s="609"/>
      <c r="C56" s="609"/>
      <c r="D56" s="609"/>
      <c r="E56" s="609"/>
      <c r="F56" s="610"/>
    </row>
    <row r="57" spans="1:6" ht="19.5" thickBot="1" x14ac:dyDescent="0.35">
      <c r="A57" s="608" t="s">
        <v>412</v>
      </c>
      <c r="B57" s="609"/>
      <c r="C57" s="609"/>
      <c r="D57" s="609"/>
      <c r="E57" s="609"/>
      <c r="F57" s="610"/>
    </row>
    <row r="58" spans="1:6" ht="19.5" thickBot="1" x14ac:dyDescent="0.35">
      <c r="A58" s="608" t="s">
        <v>420</v>
      </c>
      <c r="B58" s="609"/>
      <c r="C58" s="609"/>
      <c r="D58" s="609"/>
      <c r="E58" s="609"/>
      <c r="F58" s="610"/>
    </row>
    <row r="59" spans="1:6" ht="19.5" thickBot="1" x14ac:dyDescent="0.35">
      <c r="A59" s="608"/>
      <c r="B59" s="609"/>
      <c r="C59" s="609"/>
      <c r="D59" s="609"/>
      <c r="E59" s="609"/>
      <c r="F59" s="610"/>
    </row>
    <row r="60" spans="1:6" ht="19.5" thickBot="1" x14ac:dyDescent="0.35">
      <c r="A60" s="611" t="s">
        <v>673</v>
      </c>
      <c r="B60" s="612"/>
      <c r="C60" s="612"/>
      <c r="D60" s="612"/>
      <c r="E60" s="612"/>
      <c r="F60" s="613"/>
    </row>
    <row r="61" spans="1:6" ht="19.5" thickBot="1" x14ac:dyDescent="0.35">
      <c r="A61" s="593" t="s">
        <v>530</v>
      </c>
      <c r="B61" s="595" t="s">
        <v>384</v>
      </c>
      <c r="C61" s="608" t="s">
        <v>404</v>
      </c>
      <c r="D61" s="609"/>
      <c r="E61" s="610"/>
      <c r="F61" s="178" t="s">
        <v>405</v>
      </c>
    </row>
    <row r="62" spans="1:6" ht="19.5" thickBot="1" x14ac:dyDescent="0.35">
      <c r="A62" s="594"/>
      <c r="B62" s="596"/>
      <c r="C62" s="179" t="s">
        <v>469</v>
      </c>
      <c r="D62" s="180" t="s">
        <v>470</v>
      </c>
      <c r="E62" s="181" t="s">
        <v>471</v>
      </c>
      <c r="F62" s="182" t="s">
        <v>469</v>
      </c>
    </row>
    <row r="63" spans="1:6" x14ac:dyDescent="0.25">
      <c r="A63" s="158">
        <v>12020628</v>
      </c>
      <c r="B63" s="163" t="s">
        <v>52</v>
      </c>
      <c r="C63" s="164">
        <v>9999865</v>
      </c>
      <c r="D63" s="164">
        <v>16550362</v>
      </c>
      <c r="E63" s="164">
        <v>6550497</v>
      </c>
      <c r="F63" s="165">
        <v>6997065</v>
      </c>
    </row>
    <row r="64" spans="1:6" x14ac:dyDescent="0.25">
      <c r="A64" s="158">
        <v>12020731</v>
      </c>
      <c r="B64" s="163" t="s">
        <v>53</v>
      </c>
      <c r="C64" s="164">
        <v>2197062.5</v>
      </c>
      <c r="D64" s="164">
        <v>2372729</v>
      </c>
      <c r="E64" s="164">
        <v>175666.5</v>
      </c>
      <c r="F64" s="165">
        <v>2718535</v>
      </c>
    </row>
    <row r="65" spans="1:6" x14ac:dyDescent="0.25">
      <c r="A65" s="158">
        <v>12020494</v>
      </c>
      <c r="B65" s="163" t="s">
        <v>54</v>
      </c>
      <c r="C65" s="164">
        <v>4146075</v>
      </c>
      <c r="D65" s="164">
        <v>11785391</v>
      </c>
      <c r="E65" s="164">
        <v>7639316</v>
      </c>
      <c r="F65" s="165">
        <v>4998290</v>
      </c>
    </row>
    <row r="66" spans="1:6" x14ac:dyDescent="0.25">
      <c r="A66" s="158">
        <v>12020732</v>
      </c>
      <c r="B66" s="163" t="s">
        <v>55</v>
      </c>
      <c r="C66" s="164">
        <v>128300</v>
      </c>
      <c r="D66" s="164">
        <v>238325</v>
      </c>
      <c r="E66" s="164">
        <v>110025</v>
      </c>
      <c r="F66" s="165">
        <v>115300</v>
      </c>
    </row>
    <row r="67" spans="1:6" x14ac:dyDescent="0.25">
      <c r="A67" s="158">
        <v>12020734</v>
      </c>
      <c r="B67" s="163" t="s">
        <v>56</v>
      </c>
      <c r="C67" s="164">
        <v>933700</v>
      </c>
      <c r="D67" s="164">
        <v>4362500</v>
      </c>
      <c r="E67" s="164">
        <v>3428800</v>
      </c>
      <c r="F67" s="165">
        <v>600000</v>
      </c>
    </row>
    <row r="68" spans="1:6" x14ac:dyDescent="0.25">
      <c r="A68" s="158">
        <v>12020735</v>
      </c>
      <c r="B68" s="163" t="s">
        <v>57</v>
      </c>
      <c r="C68" s="164">
        <v>2439885</v>
      </c>
      <c r="D68" s="164">
        <v>2327659</v>
      </c>
      <c r="E68" s="164">
        <v>-112226</v>
      </c>
      <c r="F68" s="165">
        <v>1633130</v>
      </c>
    </row>
    <row r="69" spans="1:6" x14ac:dyDescent="0.25">
      <c r="A69" s="158">
        <v>12020796</v>
      </c>
      <c r="B69" s="163" t="s">
        <v>58</v>
      </c>
      <c r="C69" s="164">
        <v>11418159.859999999</v>
      </c>
      <c r="D69" s="164">
        <v>25731790</v>
      </c>
      <c r="E69" s="164">
        <v>14313630.140000001</v>
      </c>
      <c r="F69" s="165">
        <v>16689945.9</v>
      </c>
    </row>
    <row r="70" spans="1:6" x14ac:dyDescent="0.25">
      <c r="A70" s="158">
        <v>12020106</v>
      </c>
      <c r="B70" s="163" t="s">
        <v>59</v>
      </c>
      <c r="C70" s="164">
        <v>27765</v>
      </c>
      <c r="D70" s="164">
        <v>22088</v>
      </c>
      <c r="E70" s="164">
        <v>-5677</v>
      </c>
      <c r="F70" s="165">
        <v>16500</v>
      </c>
    </row>
    <row r="71" spans="1:6" x14ac:dyDescent="0.25">
      <c r="A71" s="158">
        <v>12020439</v>
      </c>
      <c r="B71" s="163" t="s">
        <v>60</v>
      </c>
      <c r="C71" s="164">
        <v>3209530</v>
      </c>
      <c r="D71" s="164">
        <v>15464040</v>
      </c>
      <c r="E71" s="164">
        <v>12254510</v>
      </c>
      <c r="F71" s="165">
        <v>6750500</v>
      </c>
    </row>
    <row r="72" spans="1:6" x14ac:dyDescent="0.25">
      <c r="A72" s="158">
        <v>12020443</v>
      </c>
      <c r="B72" s="163" t="s">
        <v>61</v>
      </c>
      <c r="C72" s="164">
        <v>550020</v>
      </c>
      <c r="D72" s="164">
        <v>368885</v>
      </c>
      <c r="E72" s="164">
        <v>-181135</v>
      </c>
      <c r="F72" s="165">
        <v>286870</v>
      </c>
    </row>
    <row r="73" spans="1:6" x14ac:dyDescent="0.25">
      <c r="A73" s="158">
        <v>12020444</v>
      </c>
      <c r="B73" s="163" t="s">
        <v>62</v>
      </c>
      <c r="C73" s="164">
        <v>750400</v>
      </c>
      <c r="D73" s="164">
        <v>673504</v>
      </c>
      <c r="E73" s="164">
        <v>-76896</v>
      </c>
      <c r="F73" s="165">
        <v>482270</v>
      </c>
    </row>
    <row r="74" spans="1:6" x14ac:dyDescent="0.25">
      <c r="A74" s="158">
        <v>12020604</v>
      </c>
      <c r="B74" s="163" t="s">
        <v>63</v>
      </c>
      <c r="C74" s="164">
        <v>0</v>
      </c>
      <c r="D74" s="164">
        <v>16973</v>
      </c>
      <c r="E74" s="164">
        <v>16973</v>
      </c>
      <c r="F74" s="165">
        <v>7300</v>
      </c>
    </row>
    <row r="75" spans="1:6" x14ac:dyDescent="0.25">
      <c r="A75" s="158">
        <v>12020605</v>
      </c>
      <c r="B75" s="163" t="s">
        <v>64</v>
      </c>
      <c r="C75" s="164">
        <v>97100</v>
      </c>
      <c r="D75" s="164">
        <v>0</v>
      </c>
      <c r="E75" s="164">
        <v>-97100</v>
      </c>
      <c r="F75" s="165">
        <v>64500</v>
      </c>
    </row>
    <row r="76" spans="1:6" x14ac:dyDescent="0.25">
      <c r="A76" s="158">
        <v>12020716</v>
      </c>
      <c r="B76" s="163" t="s">
        <v>65</v>
      </c>
      <c r="C76" s="164">
        <v>4000</v>
      </c>
      <c r="D76" s="164">
        <v>22088</v>
      </c>
      <c r="E76" s="164">
        <v>18088</v>
      </c>
      <c r="F76" s="165">
        <v>12500</v>
      </c>
    </row>
    <row r="77" spans="1:6" x14ac:dyDescent="0.25">
      <c r="A77" s="158">
        <v>12020762</v>
      </c>
      <c r="B77" s="163" t="s">
        <v>66</v>
      </c>
      <c r="C77" s="164">
        <v>11030642.5</v>
      </c>
      <c r="D77" s="164">
        <v>1666037</v>
      </c>
      <c r="E77" s="164">
        <v>-9364605.5</v>
      </c>
      <c r="F77" s="165">
        <v>716575</v>
      </c>
    </row>
    <row r="78" spans="1:6" ht="31.5" x14ac:dyDescent="0.25">
      <c r="A78" s="158">
        <v>12021404</v>
      </c>
      <c r="B78" s="163" t="s">
        <v>67</v>
      </c>
      <c r="C78" s="164">
        <v>785000</v>
      </c>
      <c r="D78" s="164">
        <v>2263969</v>
      </c>
      <c r="E78" s="164">
        <v>1478969</v>
      </c>
      <c r="F78" s="165">
        <v>1289250</v>
      </c>
    </row>
    <row r="79" spans="1:6" ht="31.5" x14ac:dyDescent="0.25">
      <c r="A79" s="158">
        <v>12021405</v>
      </c>
      <c r="B79" s="163" t="s">
        <v>68</v>
      </c>
      <c r="C79" s="164">
        <v>5000</v>
      </c>
      <c r="D79" s="164">
        <v>81375</v>
      </c>
      <c r="E79" s="164">
        <v>76375</v>
      </c>
      <c r="F79" s="165">
        <v>65000</v>
      </c>
    </row>
    <row r="80" spans="1:6" x14ac:dyDescent="0.25">
      <c r="A80" s="158">
        <v>12020623</v>
      </c>
      <c r="B80" s="163" t="s">
        <v>69</v>
      </c>
      <c r="C80" s="164">
        <v>775000</v>
      </c>
      <c r="D80" s="164">
        <v>5983388</v>
      </c>
      <c r="E80" s="164">
        <v>5208388</v>
      </c>
      <c r="F80" s="165">
        <v>3504554.99</v>
      </c>
    </row>
    <row r="81" spans="1:6" x14ac:dyDescent="0.25">
      <c r="A81" s="158">
        <v>12020459</v>
      </c>
      <c r="B81" s="163" t="s">
        <v>70</v>
      </c>
      <c r="C81" s="164">
        <v>70407528.640000001</v>
      </c>
      <c r="D81" s="164">
        <v>100306900</v>
      </c>
      <c r="E81" s="164">
        <v>29899371.359999999</v>
      </c>
      <c r="F81" s="165">
        <v>54732605.990000002</v>
      </c>
    </row>
    <row r="82" spans="1:6" x14ac:dyDescent="0.25">
      <c r="A82" s="158">
        <v>12020460</v>
      </c>
      <c r="B82" s="163" t="s">
        <v>71</v>
      </c>
      <c r="C82" s="164">
        <v>620000</v>
      </c>
      <c r="D82" s="164">
        <v>2586708</v>
      </c>
      <c r="E82" s="164">
        <v>1966708</v>
      </c>
      <c r="F82" s="165">
        <v>1228562.5</v>
      </c>
    </row>
    <row r="83" spans="1:6" x14ac:dyDescent="0.25">
      <c r="A83" s="158">
        <v>12020723</v>
      </c>
      <c r="B83" s="163" t="s">
        <v>72</v>
      </c>
      <c r="C83" s="164">
        <v>32909414.539999999</v>
      </c>
      <c r="D83" s="164">
        <v>106350533</v>
      </c>
      <c r="E83" s="164">
        <v>73441118.459999993</v>
      </c>
      <c r="F83" s="165">
        <v>29566678.48</v>
      </c>
    </row>
    <row r="84" spans="1:6" x14ac:dyDescent="0.25">
      <c r="A84" s="158">
        <v>12020430</v>
      </c>
      <c r="B84" s="163" t="s">
        <v>73</v>
      </c>
      <c r="C84" s="164">
        <v>52670</v>
      </c>
      <c r="D84" s="164">
        <v>75772</v>
      </c>
      <c r="E84" s="164">
        <v>23102</v>
      </c>
      <c r="F84" s="165">
        <v>42490</v>
      </c>
    </row>
    <row r="85" spans="1:6" x14ac:dyDescent="0.25">
      <c r="A85" s="158">
        <v>12020461</v>
      </c>
      <c r="B85" s="163" t="s">
        <v>74</v>
      </c>
      <c r="C85" s="164">
        <v>38600</v>
      </c>
      <c r="D85" s="164">
        <v>84281</v>
      </c>
      <c r="E85" s="164">
        <v>45681</v>
      </c>
      <c r="F85" s="165">
        <v>46050</v>
      </c>
    </row>
    <row r="86" spans="1:6" x14ac:dyDescent="0.25">
      <c r="A86" s="158">
        <v>12020440</v>
      </c>
      <c r="B86" s="163" t="s">
        <v>75</v>
      </c>
      <c r="C86" s="164">
        <v>1878500</v>
      </c>
      <c r="D86" s="164">
        <v>1767000</v>
      </c>
      <c r="E86" s="164">
        <v>-111500</v>
      </c>
      <c r="F86" s="165">
        <v>820000</v>
      </c>
    </row>
    <row r="87" spans="1:6" x14ac:dyDescent="0.25">
      <c r="A87" s="158">
        <v>12020468</v>
      </c>
      <c r="B87" s="163" t="s">
        <v>76</v>
      </c>
      <c r="C87" s="164">
        <v>675000</v>
      </c>
      <c r="D87" s="164">
        <v>2042048</v>
      </c>
      <c r="E87" s="164">
        <v>1367048</v>
      </c>
      <c r="F87" s="165">
        <v>1133300</v>
      </c>
    </row>
    <row r="88" spans="1:6" x14ac:dyDescent="0.25">
      <c r="A88" s="158">
        <v>12020469</v>
      </c>
      <c r="B88" s="163" t="s">
        <v>77</v>
      </c>
      <c r="C88" s="164">
        <v>3660000</v>
      </c>
      <c r="D88" s="164">
        <v>2999250</v>
      </c>
      <c r="E88" s="164">
        <v>-660750</v>
      </c>
      <c r="F88" s="165">
        <v>1455000</v>
      </c>
    </row>
    <row r="89" spans="1:6" x14ac:dyDescent="0.25">
      <c r="A89" s="158">
        <v>12020422</v>
      </c>
      <c r="B89" s="163" t="s">
        <v>78</v>
      </c>
      <c r="C89" s="164">
        <v>2780382.3</v>
      </c>
      <c r="D89" s="164">
        <v>12094253</v>
      </c>
      <c r="E89" s="164">
        <v>9313870.6999999993</v>
      </c>
      <c r="F89" s="165">
        <v>6411725.6200000001</v>
      </c>
    </row>
    <row r="90" spans="1:6" x14ac:dyDescent="0.25">
      <c r="A90" s="158">
        <v>12020423</v>
      </c>
      <c r="B90" s="163" t="s">
        <v>79</v>
      </c>
      <c r="C90" s="164">
        <v>947714.17</v>
      </c>
      <c r="D90" s="164">
        <v>2964252</v>
      </c>
      <c r="E90" s="164">
        <v>2016537.83</v>
      </c>
      <c r="F90" s="165">
        <v>1671737.37</v>
      </c>
    </row>
    <row r="91" spans="1:6" x14ac:dyDescent="0.25">
      <c r="A91" s="158">
        <v>12020503</v>
      </c>
      <c r="B91" s="163" t="s">
        <v>80</v>
      </c>
      <c r="C91" s="164">
        <v>4328294.12</v>
      </c>
      <c r="D91" s="164">
        <v>8198294</v>
      </c>
      <c r="E91" s="164">
        <v>3869999.88</v>
      </c>
      <c r="F91" s="165">
        <v>4660530.68</v>
      </c>
    </row>
    <row r="92" spans="1:6" x14ac:dyDescent="0.25">
      <c r="A92" s="158">
        <v>12020414</v>
      </c>
      <c r="B92" s="163" t="s">
        <v>81</v>
      </c>
      <c r="C92" s="164">
        <v>305000</v>
      </c>
      <c r="D92" s="164">
        <v>604500</v>
      </c>
      <c r="E92" s="164">
        <v>299500</v>
      </c>
      <c r="F92" s="165">
        <v>297000</v>
      </c>
    </row>
    <row r="93" spans="1:6" x14ac:dyDescent="0.25">
      <c r="A93" s="158">
        <v>12020416</v>
      </c>
      <c r="B93" s="163" t="s">
        <v>82</v>
      </c>
      <c r="C93" s="164">
        <v>5578000</v>
      </c>
      <c r="D93" s="164">
        <v>4280095</v>
      </c>
      <c r="E93" s="164">
        <v>-1297905</v>
      </c>
      <c r="F93" s="165">
        <v>2974901.22</v>
      </c>
    </row>
    <row r="94" spans="1:6" x14ac:dyDescent="0.25">
      <c r="A94" s="158">
        <v>12020742</v>
      </c>
      <c r="B94" s="163" t="s">
        <v>83</v>
      </c>
      <c r="C94" s="164">
        <v>8625835</v>
      </c>
      <c r="D94" s="164">
        <v>13021540</v>
      </c>
      <c r="E94" s="164">
        <v>4395705</v>
      </c>
      <c r="F94" s="165">
        <v>6706464.8799999999</v>
      </c>
    </row>
    <row r="95" spans="1:6" x14ac:dyDescent="0.25">
      <c r="A95" s="158">
        <v>12020417</v>
      </c>
      <c r="B95" s="163" t="s">
        <v>84</v>
      </c>
      <c r="C95" s="164">
        <v>180825549.12</v>
      </c>
      <c r="D95" s="164">
        <v>200000000</v>
      </c>
      <c r="E95" s="164">
        <v>19174450.879999999</v>
      </c>
      <c r="F95" s="165">
        <v>297384570.66000003</v>
      </c>
    </row>
    <row r="96" spans="1:6" x14ac:dyDescent="0.25">
      <c r="A96" s="158">
        <v>12020418</v>
      </c>
      <c r="B96" s="163" t="s">
        <v>85</v>
      </c>
      <c r="C96" s="164">
        <v>12539970.15</v>
      </c>
      <c r="D96" s="164">
        <v>1483350</v>
      </c>
      <c r="E96" s="164">
        <v>-11056620.15</v>
      </c>
      <c r="F96" s="165">
        <v>920492</v>
      </c>
    </row>
    <row r="97" spans="1:6" x14ac:dyDescent="0.25">
      <c r="A97" s="158">
        <v>12020482</v>
      </c>
      <c r="B97" s="163" t="s">
        <v>86</v>
      </c>
      <c r="C97" s="164">
        <v>1585000</v>
      </c>
      <c r="D97" s="164">
        <v>3065513</v>
      </c>
      <c r="E97" s="164">
        <v>1480513</v>
      </c>
      <c r="F97" s="165">
        <v>1653500</v>
      </c>
    </row>
    <row r="98" spans="1:6" x14ac:dyDescent="0.25">
      <c r="A98" s="158">
        <v>12020781</v>
      </c>
      <c r="B98" s="163" t="s">
        <v>87</v>
      </c>
      <c r="C98" s="164">
        <v>11374361</v>
      </c>
      <c r="D98" s="164">
        <v>692420</v>
      </c>
      <c r="E98" s="164">
        <v>-10681941</v>
      </c>
      <c r="F98" s="165">
        <v>5602975</v>
      </c>
    </row>
    <row r="99" spans="1:6" x14ac:dyDescent="0.25">
      <c r="A99" s="158">
        <v>12020797</v>
      </c>
      <c r="B99" s="163" t="s">
        <v>88</v>
      </c>
      <c r="C99" s="164">
        <v>41272209</v>
      </c>
      <c r="D99" s="164">
        <v>35948685</v>
      </c>
      <c r="E99" s="164">
        <v>-5323524</v>
      </c>
      <c r="F99" s="165">
        <v>63222350</v>
      </c>
    </row>
    <row r="100" spans="1:6" x14ac:dyDescent="0.25">
      <c r="A100" s="158">
        <v>12020457</v>
      </c>
      <c r="B100" s="163" t="s">
        <v>89</v>
      </c>
      <c r="C100" s="164">
        <v>12000</v>
      </c>
      <c r="D100" s="164">
        <v>200000</v>
      </c>
      <c r="E100" s="164">
        <v>188000</v>
      </c>
      <c r="F100" s="165">
        <v>24300</v>
      </c>
    </row>
    <row r="101" spans="1:6" x14ac:dyDescent="0.25">
      <c r="A101" s="158">
        <v>12020412</v>
      </c>
      <c r="B101" s="163" t="s">
        <v>90</v>
      </c>
      <c r="C101" s="164">
        <v>1640698</v>
      </c>
      <c r="D101" s="164">
        <v>2677855</v>
      </c>
      <c r="E101" s="164">
        <v>1037157</v>
      </c>
      <c r="F101" s="165">
        <v>1320370.71</v>
      </c>
    </row>
    <row r="102" spans="1:6" x14ac:dyDescent="0.25">
      <c r="A102" s="158">
        <v>12020415</v>
      </c>
      <c r="B102" s="163" t="s">
        <v>91</v>
      </c>
      <c r="C102" s="164">
        <v>2363900</v>
      </c>
      <c r="D102" s="164">
        <v>2843475</v>
      </c>
      <c r="E102" s="164">
        <v>479575</v>
      </c>
      <c r="F102" s="165">
        <v>2129500</v>
      </c>
    </row>
    <row r="103" spans="1:6" x14ac:dyDescent="0.25">
      <c r="A103" s="158">
        <v>12020788</v>
      </c>
      <c r="B103" s="163" t="s">
        <v>92</v>
      </c>
      <c r="C103" s="164">
        <v>3596289</v>
      </c>
      <c r="D103" s="164">
        <v>4581831</v>
      </c>
      <c r="E103" s="164">
        <v>985542</v>
      </c>
      <c r="F103" s="165">
        <v>2608144</v>
      </c>
    </row>
    <row r="104" spans="1:6" x14ac:dyDescent="0.25">
      <c r="A104" s="158">
        <v>12020107</v>
      </c>
      <c r="B104" s="163" t="s">
        <v>93</v>
      </c>
      <c r="C104" s="164">
        <v>83500</v>
      </c>
      <c r="D104" s="164">
        <v>34875</v>
      </c>
      <c r="E104" s="164">
        <v>-48625</v>
      </c>
      <c r="F104" s="165">
        <v>43500</v>
      </c>
    </row>
    <row r="105" spans="1:6" x14ac:dyDescent="0.25">
      <c r="A105" s="158">
        <v>12020603</v>
      </c>
      <c r="B105" s="163" t="s">
        <v>94</v>
      </c>
      <c r="C105" s="164">
        <v>70402.5</v>
      </c>
      <c r="D105" s="164">
        <v>699581</v>
      </c>
      <c r="E105" s="164">
        <v>629178.5</v>
      </c>
      <c r="F105" s="165">
        <v>472555</v>
      </c>
    </row>
    <row r="106" spans="1:6" x14ac:dyDescent="0.25">
      <c r="A106" s="158">
        <v>12020713</v>
      </c>
      <c r="B106" s="163" t="s">
        <v>95</v>
      </c>
      <c r="C106" s="164">
        <v>0</v>
      </c>
      <c r="D106" s="164">
        <v>11625</v>
      </c>
      <c r="E106" s="164">
        <v>11625</v>
      </c>
      <c r="F106" s="165">
        <v>5000</v>
      </c>
    </row>
    <row r="107" spans="1:6" ht="16.5" thickBot="1" x14ac:dyDescent="0.3">
      <c r="A107" s="166">
        <v>12020718</v>
      </c>
      <c r="B107" s="167" t="s">
        <v>96</v>
      </c>
      <c r="C107" s="168">
        <v>5634000</v>
      </c>
      <c r="D107" s="168">
        <v>3138750</v>
      </c>
      <c r="E107" s="168">
        <v>-2495250</v>
      </c>
      <c r="F107" s="169">
        <v>1733363.8</v>
      </c>
    </row>
    <row r="108" spans="1:6" ht="16.5" thickBot="1" x14ac:dyDescent="0.3">
      <c r="A108" s="597"/>
      <c r="B108" s="598"/>
      <c r="C108" s="598"/>
      <c r="D108" s="598"/>
      <c r="E108" s="598"/>
      <c r="F108" s="599"/>
    </row>
    <row r="109" spans="1:6" ht="19.5" thickBot="1" x14ac:dyDescent="0.35">
      <c r="A109" s="608" t="s">
        <v>456</v>
      </c>
      <c r="B109" s="609"/>
      <c r="C109" s="609"/>
      <c r="D109" s="609"/>
      <c r="E109" s="609"/>
      <c r="F109" s="610"/>
    </row>
    <row r="110" spans="1:6" ht="19.5" thickBot="1" x14ac:dyDescent="0.35">
      <c r="A110" s="608" t="s">
        <v>412</v>
      </c>
      <c r="B110" s="609"/>
      <c r="C110" s="609"/>
      <c r="D110" s="609"/>
      <c r="E110" s="609"/>
      <c r="F110" s="610"/>
    </row>
    <row r="111" spans="1:6" ht="19.5" thickBot="1" x14ac:dyDescent="0.35">
      <c r="A111" s="608" t="s">
        <v>420</v>
      </c>
      <c r="B111" s="609"/>
      <c r="C111" s="609"/>
      <c r="D111" s="609"/>
      <c r="E111" s="609"/>
      <c r="F111" s="610"/>
    </row>
    <row r="112" spans="1:6" ht="19.5" thickBot="1" x14ac:dyDescent="0.35">
      <c r="A112" s="608"/>
      <c r="B112" s="609"/>
      <c r="C112" s="609"/>
      <c r="D112" s="609"/>
      <c r="E112" s="609"/>
      <c r="F112" s="610"/>
    </row>
    <row r="113" spans="1:6" ht="19.5" thickBot="1" x14ac:dyDescent="0.35">
      <c r="A113" s="611" t="s">
        <v>673</v>
      </c>
      <c r="B113" s="612"/>
      <c r="C113" s="612"/>
      <c r="D113" s="612"/>
      <c r="E113" s="612"/>
      <c r="F113" s="613"/>
    </row>
    <row r="114" spans="1:6" ht="19.5" thickBot="1" x14ac:dyDescent="0.35">
      <c r="A114" s="593" t="s">
        <v>530</v>
      </c>
      <c r="B114" s="595" t="s">
        <v>384</v>
      </c>
      <c r="C114" s="608" t="s">
        <v>404</v>
      </c>
      <c r="D114" s="609"/>
      <c r="E114" s="610"/>
      <c r="F114" s="178" t="s">
        <v>405</v>
      </c>
    </row>
    <row r="115" spans="1:6" ht="19.5" thickBot="1" x14ac:dyDescent="0.35">
      <c r="A115" s="594"/>
      <c r="B115" s="596"/>
      <c r="C115" s="179" t="s">
        <v>469</v>
      </c>
      <c r="D115" s="180" t="s">
        <v>470</v>
      </c>
      <c r="E115" s="181" t="s">
        <v>471</v>
      </c>
      <c r="F115" s="182" t="s">
        <v>469</v>
      </c>
    </row>
    <row r="116" spans="1:6" x14ac:dyDescent="0.25">
      <c r="A116" s="170">
        <v>12020425</v>
      </c>
      <c r="B116" s="163" t="s">
        <v>97</v>
      </c>
      <c r="C116" s="164">
        <v>814496</v>
      </c>
      <c r="D116" s="164">
        <v>471208</v>
      </c>
      <c r="E116" s="164">
        <v>-343288</v>
      </c>
      <c r="F116" s="165">
        <v>399970</v>
      </c>
    </row>
    <row r="117" spans="1:6" x14ac:dyDescent="0.25">
      <c r="A117" s="158">
        <v>12020775</v>
      </c>
      <c r="B117" s="163" t="s">
        <v>98</v>
      </c>
      <c r="C117" s="164">
        <v>140000</v>
      </c>
      <c r="D117" s="164">
        <v>186000</v>
      </c>
      <c r="E117" s="164">
        <v>46000</v>
      </c>
      <c r="F117" s="165">
        <v>80000</v>
      </c>
    </row>
    <row r="118" spans="1:6" x14ac:dyDescent="0.25">
      <c r="A118" s="158">
        <v>12020776</v>
      </c>
      <c r="B118" s="163" t="s">
        <v>99</v>
      </c>
      <c r="C118" s="164">
        <v>8001100</v>
      </c>
      <c r="D118" s="164">
        <v>508352415</v>
      </c>
      <c r="E118" s="164">
        <v>500351315</v>
      </c>
      <c r="F118" s="165">
        <v>308475355</v>
      </c>
    </row>
    <row r="119" spans="1:6" x14ac:dyDescent="0.25">
      <c r="A119" s="158">
        <v>12020752</v>
      </c>
      <c r="B119" s="163" t="s">
        <v>100</v>
      </c>
      <c r="C119" s="164">
        <v>98413906.200000003</v>
      </c>
      <c r="D119" s="164">
        <v>264893407</v>
      </c>
      <c r="E119" s="164">
        <v>166479500.80000001</v>
      </c>
      <c r="F119" s="165">
        <v>162307748.12</v>
      </c>
    </row>
    <row r="120" spans="1:6" x14ac:dyDescent="0.25">
      <c r="A120" s="158">
        <v>12021408</v>
      </c>
      <c r="B120" s="163" t="s">
        <v>101</v>
      </c>
      <c r="C120" s="164">
        <v>0</v>
      </c>
      <c r="D120" s="164">
        <v>787826</v>
      </c>
      <c r="E120" s="164">
        <v>787826</v>
      </c>
      <c r="F120" s="165">
        <v>338850</v>
      </c>
    </row>
    <row r="121" spans="1:6" x14ac:dyDescent="0.25">
      <c r="A121" s="158">
        <v>12021410</v>
      </c>
      <c r="B121" s="163" t="s">
        <v>102</v>
      </c>
      <c r="C121" s="164">
        <v>0</v>
      </c>
      <c r="D121" s="164">
        <v>0</v>
      </c>
      <c r="E121" s="164">
        <v>0</v>
      </c>
      <c r="F121" s="165">
        <v>209797.08</v>
      </c>
    </row>
    <row r="122" spans="1:6" x14ac:dyDescent="0.25">
      <c r="A122" s="158">
        <v>12020409</v>
      </c>
      <c r="B122" s="163" t="s">
        <v>103</v>
      </c>
      <c r="C122" s="164">
        <v>1472977141.3499999</v>
      </c>
      <c r="D122" s="164">
        <v>1818653092</v>
      </c>
      <c r="E122" s="164">
        <v>345675950.64999998</v>
      </c>
      <c r="F122" s="165">
        <v>865259198.26999998</v>
      </c>
    </row>
    <row r="123" spans="1:6" x14ac:dyDescent="0.25">
      <c r="A123" s="158">
        <v>12020764</v>
      </c>
      <c r="B123" s="163" t="s">
        <v>104</v>
      </c>
      <c r="C123" s="164">
        <v>47500</v>
      </c>
      <c r="D123" s="164">
        <v>200000</v>
      </c>
      <c r="E123" s="164">
        <v>152500</v>
      </c>
      <c r="F123" s="165">
        <v>294500</v>
      </c>
    </row>
    <row r="124" spans="1:6" x14ac:dyDescent="0.25">
      <c r="A124" s="158">
        <v>12020121</v>
      </c>
      <c r="B124" s="163" t="s">
        <v>105</v>
      </c>
      <c r="C124" s="164">
        <v>0</v>
      </c>
      <c r="D124" s="164">
        <v>150000</v>
      </c>
      <c r="E124" s="164">
        <v>150000</v>
      </c>
      <c r="F124" s="165">
        <v>15000</v>
      </c>
    </row>
    <row r="125" spans="1:6" x14ac:dyDescent="0.25">
      <c r="A125" s="158">
        <v>12020102</v>
      </c>
      <c r="B125" s="163" t="s">
        <v>106</v>
      </c>
      <c r="C125" s="164">
        <v>28650000</v>
      </c>
      <c r="D125" s="164">
        <v>31742876</v>
      </c>
      <c r="E125" s="164">
        <v>3092876</v>
      </c>
      <c r="F125" s="165">
        <v>21525404.32</v>
      </c>
    </row>
    <row r="126" spans="1:6" x14ac:dyDescent="0.25">
      <c r="A126" s="158">
        <v>12020103</v>
      </c>
      <c r="B126" s="163" t="s">
        <v>107</v>
      </c>
      <c r="C126" s="164">
        <v>4573350</v>
      </c>
      <c r="D126" s="164">
        <v>10147500</v>
      </c>
      <c r="E126" s="164">
        <v>5574150</v>
      </c>
      <c r="F126" s="165">
        <v>5470950</v>
      </c>
    </row>
    <row r="127" spans="1:6" x14ac:dyDescent="0.25">
      <c r="A127" s="158">
        <v>12020114</v>
      </c>
      <c r="B127" s="163" t="s">
        <v>108</v>
      </c>
      <c r="C127" s="164">
        <v>54742050</v>
      </c>
      <c r="D127" s="164">
        <v>47785691</v>
      </c>
      <c r="E127" s="164">
        <v>-6956359</v>
      </c>
      <c r="F127" s="165">
        <v>40466100</v>
      </c>
    </row>
    <row r="128" spans="1:6" x14ac:dyDescent="0.25">
      <c r="A128" s="158">
        <v>12020402</v>
      </c>
      <c r="B128" s="163" t="s">
        <v>109</v>
      </c>
      <c r="C128" s="164">
        <v>24822300</v>
      </c>
      <c r="D128" s="164">
        <v>65985000</v>
      </c>
      <c r="E128" s="164">
        <v>41162700</v>
      </c>
      <c r="F128" s="165">
        <v>32200000</v>
      </c>
    </row>
    <row r="129" spans="1:6" x14ac:dyDescent="0.25">
      <c r="A129" s="158">
        <v>12020403</v>
      </c>
      <c r="B129" s="163" t="s">
        <v>110</v>
      </c>
      <c r="C129" s="164">
        <v>31690000</v>
      </c>
      <c r="D129" s="164">
        <v>35500496</v>
      </c>
      <c r="E129" s="164">
        <v>3810496</v>
      </c>
      <c r="F129" s="165">
        <v>26343634.649999999</v>
      </c>
    </row>
    <row r="130" spans="1:6" x14ac:dyDescent="0.25">
      <c r="A130" s="158">
        <v>12020404</v>
      </c>
      <c r="B130" s="163" t="s">
        <v>111</v>
      </c>
      <c r="C130" s="164">
        <v>33697790.939999998</v>
      </c>
      <c r="D130" s="164">
        <v>21433871</v>
      </c>
      <c r="E130" s="164">
        <v>-12263919.939999999</v>
      </c>
      <c r="F130" s="165">
        <v>12840150</v>
      </c>
    </row>
    <row r="131" spans="1:6" x14ac:dyDescent="0.25">
      <c r="A131" s="158">
        <v>12021507</v>
      </c>
      <c r="B131" s="163" t="s">
        <v>112</v>
      </c>
      <c r="C131" s="164">
        <v>13354000</v>
      </c>
      <c r="D131" s="164">
        <v>63973800</v>
      </c>
      <c r="E131" s="164">
        <v>50619800</v>
      </c>
      <c r="F131" s="165">
        <v>33048000</v>
      </c>
    </row>
    <row r="132" spans="1:6" x14ac:dyDescent="0.25">
      <c r="A132" s="158">
        <v>12020433</v>
      </c>
      <c r="B132" s="163" t="s">
        <v>113</v>
      </c>
      <c r="C132" s="164">
        <v>2211899</v>
      </c>
      <c r="D132" s="164">
        <v>458097</v>
      </c>
      <c r="E132" s="164">
        <v>-1753802</v>
      </c>
      <c r="F132" s="165">
        <v>587031</v>
      </c>
    </row>
    <row r="133" spans="1:6" x14ac:dyDescent="0.25">
      <c r="A133" s="158">
        <v>12020501</v>
      </c>
      <c r="B133" s="163" t="s">
        <v>114</v>
      </c>
      <c r="C133" s="164">
        <v>605240</v>
      </c>
      <c r="D133" s="164">
        <v>8091</v>
      </c>
      <c r="E133" s="164">
        <v>-597149</v>
      </c>
      <c r="F133" s="165">
        <v>3480</v>
      </c>
    </row>
    <row r="134" spans="1:6" x14ac:dyDescent="0.25">
      <c r="A134" s="158">
        <v>12020107</v>
      </c>
      <c r="B134" s="163" t="s">
        <v>115</v>
      </c>
      <c r="C134" s="164">
        <v>39013858.710000001</v>
      </c>
      <c r="D134" s="164">
        <v>0</v>
      </c>
      <c r="E134" s="164">
        <v>-39013858.710000001</v>
      </c>
      <c r="F134" s="165">
        <v>31492677.390000001</v>
      </c>
    </row>
    <row r="135" spans="1:6" x14ac:dyDescent="0.25">
      <c r="A135" s="158">
        <v>12020437</v>
      </c>
      <c r="B135" s="163" t="s">
        <v>116</v>
      </c>
      <c r="C135" s="164">
        <v>42000</v>
      </c>
      <c r="D135" s="164">
        <v>279000</v>
      </c>
      <c r="E135" s="164">
        <v>237000</v>
      </c>
      <c r="F135" s="165">
        <v>120000</v>
      </c>
    </row>
    <row r="136" spans="1:6" x14ac:dyDescent="0.25">
      <c r="A136" s="158">
        <v>12020465</v>
      </c>
      <c r="B136" s="163" t="s">
        <v>117</v>
      </c>
      <c r="C136" s="164">
        <v>212660.76</v>
      </c>
      <c r="D136" s="164">
        <v>1685625</v>
      </c>
      <c r="E136" s="164">
        <v>1472964.24</v>
      </c>
      <c r="F136" s="165">
        <v>729000</v>
      </c>
    </row>
    <row r="137" spans="1:6" x14ac:dyDescent="0.25">
      <c r="A137" s="158">
        <v>12020602</v>
      </c>
      <c r="B137" s="163" t="s">
        <v>118</v>
      </c>
      <c r="C137" s="164">
        <v>0</v>
      </c>
      <c r="D137" s="164">
        <v>8951</v>
      </c>
      <c r="E137" s="164">
        <v>8951</v>
      </c>
      <c r="F137" s="165">
        <v>3850</v>
      </c>
    </row>
    <row r="138" spans="1:6" x14ac:dyDescent="0.25">
      <c r="A138" s="158">
        <v>12020712</v>
      </c>
      <c r="B138" s="163" t="s">
        <v>119</v>
      </c>
      <c r="C138" s="164">
        <v>0</v>
      </c>
      <c r="D138" s="164">
        <v>1860</v>
      </c>
      <c r="E138" s="164">
        <v>1860</v>
      </c>
      <c r="F138" s="165">
        <v>4300</v>
      </c>
    </row>
    <row r="139" spans="1:6" x14ac:dyDescent="0.25">
      <c r="A139" s="158">
        <v>12020750</v>
      </c>
      <c r="B139" s="163" t="s">
        <v>120</v>
      </c>
      <c r="C139" s="164">
        <v>536000</v>
      </c>
      <c r="D139" s="164">
        <v>803288</v>
      </c>
      <c r="E139" s="164">
        <v>267288</v>
      </c>
      <c r="F139" s="165">
        <v>375500</v>
      </c>
    </row>
    <row r="140" spans="1:6" x14ac:dyDescent="0.25">
      <c r="A140" s="158">
        <v>12021403</v>
      </c>
      <c r="B140" s="163" t="s">
        <v>121</v>
      </c>
      <c r="C140" s="164">
        <v>450000</v>
      </c>
      <c r="D140" s="164">
        <v>81375</v>
      </c>
      <c r="E140" s="164">
        <v>-368625</v>
      </c>
      <c r="F140" s="165">
        <v>35000</v>
      </c>
    </row>
    <row r="141" spans="1:6" x14ac:dyDescent="0.25">
      <c r="A141" s="158">
        <v>12020644</v>
      </c>
      <c r="B141" s="163" t="s">
        <v>122</v>
      </c>
      <c r="C141" s="164">
        <v>28000</v>
      </c>
      <c r="D141" s="164">
        <v>57550</v>
      </c>
      <c r="E141" s="164">
        <v>29550</v>
      </c>
      <c r="F141" s="165">
        <v>14000</v>
      </c>
    </row>
    <row r="142" spans="1:6" x14ac:dyDescent="0.25">
      <c r="A142" s="158">
        <v>12020755</v>
      </c>
      <c r="B142" s="163" t="s">
        <v>123</v>
      </c>
      <c r="C142" s="164">
        <v>15672165.26</v>
      </c>
      <c r="D142" s="164">
        <v>10000000</v>
      </c>
      <c r="E142" s="164">
        <v>-5672165.2599999998</v>
      </c>
      <c r="F142" s="165">
        <v>9255500</v>
      </c>
    </row>
    <row r="143" spans="1:6" x14ac:dyDescent="0.25">
      <c r="A143" s="158">
        <v>12021443</v>
      </c>
      <c r="B143" s="163" t="s">
        <v>124</v>
      </c>
      <c r="C143" s="164">
        <v>0</v>
      </c>
      <c r="D143" s="164">
        <v>534750</v>
      </c>
      <c r="E143" s="164">
        <v>534750</v>
      </c>
      <c r="F143" s="165">
        <v>230000</v>
      </c>
    </row>
    <row r="144" spans="1:6" x14ac:dyDescent="0.25">
      <c r="A144" s="158">
        <v>12020759</v>
      </c>
      <c r="B144" s="163" t="s">
        <v>125</v>
      </c>
      <c r="C144" s="164">
        <v>35770500</v>
      </c>
      <c r="D144" s="164">
        <v>18600</v>
      </c>
      <c r="E144" s="164">
        <v>-35751900</v>
      </c>
      <c r="F144" s="165">
        <v>8000</v>
      </c>
    </row>
    <row r="145" spans="1:6" x14ac:dyDescent="0.25">
      <c r="A145" s="158">
        <v>12020720</v>
      </c>
      <c r="B145" s="163" t="s">
        <v>126</v>
      </c>
      <c r="C145" s="164">
        <v>0</v>
      </c>
      <c r="D145" s="164">
        <v>395250</v>
      </c>
      <c r="E145" s="164">
        <v>395250</v>
      </c>
      <c r="F145" s="165">
        <v>170000</v>
      </c>
    </row>
    <row r="146" spans="1:6" x14ac:dyDescent="0.25">
      <c r="A146" s="158">
        <v>12020753</v>
      </c>
      <c r="B146" s="163" t="s">
        <v>127</v>
      </c>
      <c r="C146" s="164">
        <v>2459276</v>
      </c>
      <c r="D146" s="164">
        <v>1168794</v>
      </c>
      <c r="E146" s="164">
        <v>-1290482</v>
      </c>
      <c r="F146" s="165">
        <v>1527785</v>
      </c>
    </row>
    <row r="147" spans="1:6" x14ac:dyDescent="0.25">
      <c r="A147" s="158">
        <v>12020119</v>
      </c>
      <c r="B147" s="163" t="s">
        <v>128</v>
      </c>
      <c r="C147" s="164">
        <v>716500</v>
      </c>
      <c r="D147" s="164">
        <v>1206675</v>
      </c>
      <c r="E147" s="164">
        <v>490175</v>
      </c>
      <c r="F147" s="165">
        <v>777000</v>
      </c>
    </row>
    <row r="148" spans="1:6" x14ac:dyDescent="0.25">
      <c r="A148" s="158">
        <v>12020487</v>
      </c>
      <c r="B148" s="163" t="s">
        <v>129</v>
      </c>
      <c r="C148" s="164">
        <v>121400</v>
      </c>
      <c r="D148" s="164">
        <v>50802</v>
      </c>
      <c r="E148" s="164">
        <v>-70598</v>
      </c>
      <c r="F148" s="165">
        <v>155600</v>
      </c>
    </row>
    <row r="149" spans="1:6" x14ac:dyDescent="0.25">
      <c r="A149" s="158">
        <v>12020116</v>
      </c>
      <c r="B149" s="163" t="s">
        <v>130</v>
      </c>
      <c r="C149" s="164">
        <v>287500</v>
      </c>
      <c r="D149" s="164">
        <v>510338</v>
      </c>
      <c r="E149" s="164">
        <v>222838</v>
      </c>
      <c r="F149" s="165">
        <v>247000</v>
      </c>
    </row>
    <row r="150" spans="1:6" x14ac:dyDescent="0.25">
      <c r="A150" s="158">
        <v>12020761</v>
      </c>
      <c r="B150" s="163" t="s">
        <v>131</v>
      </c>
      <c r="C150" s="164">
        <v>992800</v>
      </c>
      <c r="D150" s="164">
        <v>1632150</v>
      </c>
      <c r="E150" s="164">
        <v>639350</v>
      </c>
      <c r="F150" s="165">
        <v>702000</v>
      </c>
    </row>
    <row r="151" spans="1:6" ht="20.25" customHeight="1" x14ac:dyDescent="0.25">
      <c r="A151" s="158">
        <v>12020453</v>
      </c>
      <c r="B151" s="163" t="s">
        <v>132</v>
      </c>
      <c r="C151" s="164">
        <v>6000</v>
      </c>
      <c r="D151" s="164">
        <v>32666</v>
      </c>
      <c r="E151" s="164">
        <v>26666</v>
      </c>
      <c r="F151" s="165">
        <v>57385</v>
      </c>
    </row>
    <row r="152" spans="1:6" x14ac:dyDescent="0.25">
      <c r="A152" s="158">
        <v>12021424</v>
      </c>
      <c r="B152" s="163" t="s">
        <v>133</v>
      </c>
      <c r="C152" s="164">
        <v>34400</v>
      </c>
      <c r="D152" s="164">
        <v>19274</v>
      </c>
      <c r="E152" s="164">
        <v>-15126</v>
      </c>
      <c r="F152" s="165">
        <v>584490</v>
      </c>
    </row>
    <row r="153" spans="1:6" x14ac:dyDescent="0.25">
      <c r="A153" s="158">
        <v>12020707</v>
      </c>
      <c r="B153" s="163" t="s">
        <v>134</v>
      </c>
      <c r="C153" s="164">
        <v>1170200</v>
      </c>
      <c r="D153" s="164">
        <v>188325</v>
      </c>
      <c r="E153" s="164">
        <v>-981875</v>
      </c>
      <c r="F153" s="165">
        <v>219050</v>
      </c>
    </row>
    <row r="154" spans="1:6" ht="30" customHeight="1" x14ac:dyDescent="0.25">
      <c r="A154" s="158">
        <v>12020458</v>
      </c>
      <c r="B154" s="163" t="s">
        <v>135</v>
      </c>
      <c r="C154" s="164">
        <v>0</v>
      </c>
      <c r="D154" s="164">
        <v>13950</v>
      </c>
      <c r="E154" s="164">
        <v>13950</v>
      </c>
      <c r="F154" s="165">
        <v>7500</v>
      </c>
    </row>
    <row r="155" spans="1:6" x14ac:dyDescent="0.25">
      <c r="A155" s="158">
        <v>12021414</v>
      </c>
      <c r="B155" s="163" t="s">
        <v>136</v>
      </c>
      <c r="C155" s="164">
        <v>500000</v>
      </c>
      <c r="D155" s="164">
        <v>2500000</v>
      </c>
      <c r="E155" s="164">
        <v>2000000</v>
      </c>
      <c r="F155" s="165">
        <v>335000</v>
      </c>
    </row>
    <row r="156" spans="1:6" x14ac:dyDescent="0.25">
      <c r="A156" s="158">
        <v>12020413</v>
      </c>
      <c r="B156" s="163" t="s">
        <v>137</v>
      </c>
      <c r="C156" s="164">
        <v>1350000</v>
      </c>
      <c r="D156" s="164">
        <v>81375</v>
      </c>
      <c r="E156" s="164">
        <v>-1268625</v>
      </c>
      <c r="F156" s="165">
        <v>35000</v>
      </c>
    </row>
    <row r="157" spans="1:6" x14ac:dyDescent="0.25">
      <c r="A157" s="158">
        <v>12020428</v>
      </c>
      <c r="B157" s="163" t="s">
        <v>138</v>
      </c>
      <c r="C157" s="164">
        <v>0</v>
      </c>
      <c r="D157" s="164">
        <v>140512</v>
      </c>
      <c r="E157" s="164">
        <v>140512</v>
      </c>
      <c r="F157" s="165">
        <v>60435</v>
      </c>
    </row>
    <row r="158" spans="1:6" x14ac:dyDescent="0.25">
      <c r="A158" s="158">
        <v>12020648</v>
      </c>
      <c r="B158" s="163" t="s">
        <v>139</v>
      </c>
      <c r="C158" s="164">
        <v>13232372.66</v>
      </c>
      <c r="D158" s="164">
        <v>3904719</v>
      </c>
      <c r="E158" s="164">
        <v>-9327653.6600000001</v>
      </c>
      <c r="F158" s="165">
        <v>969928.06</v>
      </c>
    </row>
    <row r="159" spans="1:6" ht="16.5" thickBot="1" x14ac:dyDescent="0.3">
      <c r="A159" s="166">
        <v>12021415</v>
      </c>
      <c r="B159" s="167" t="s">
        <v>140</v>
      </c>
      <c r="C159" s="168">
        <v>695054.15</v>
      </c>
      <c r="D159" s="168">
        <v>205763</v>
      </c>
      <c r="E159" s="168">
        <v>-489291.15</v>
      </c>
      <c r="F159" s="169">
        <v>129310</v>
      </c>
    </row>
    <row r="160" spans="1:6" ht="16.5" thickBot="1" x14ac:dyDescent="0.3">
      <c r="A160" s="597"/>
      <c r="B160" s="598"/>
      <c r="C160" s="598"/>
      <c r="D160" s="598"/>
      <c r="E160" s="598"/>
      <c r="F160" s="599"/>
    </row>
    <row r="161" spans="1:6" ht="19.5" thickBot="1" x14ac:dyDescent="0.35">
      <c r="A161" s="608" t="s">
        <v>456</v>
      </c>
      <c r="B161" s="609"/>
      <c r="C161" s="609"/>
      <c r="D161" s="609"/>
      <c r="E161" s="609"/>
      <c r="F161" s="610"/>
    </row>
    <row r="162" spans="1:6" ht="19.5" thickBot="1" x14ac:dyDescent="0.35">
      <c r="A162" s="608" t="s">
        <v>412</v>
      </c>
      <c r="B162" s="609"/>
      <c r="C162" s="609"/>
      <c r="D162" s="609"/>
      <c r="E162" s="609"/>
      <c r="F162" s="610"/>
    </row>
    <row r="163" spans="1:6" ht="19.5" thickBot="1" x14ac:dyDescent="0.35">
      <c r="A163" s="608" t="s">
        <v>420</v>
      </c>
      <c r="B163" s="609"/>
      <c r="C163" s="609"/>
      <c r="D163" s="609"/>
      <c r="E163" s="609"/>
      <c r="F163" s="610"/>
    </row>
    <row r="164" spans="1:6" ht="19.5" thickBot="1" x14ac:dyDescent="0.35">
      <c r="A164" s="608"/>
      <c r="B164" s="609"/>
      <c r="C164" s="609"/>
      <c r="D164" s="609"/>
      <c r="E164" s="609"/>
      <c r="F164" s="610"/>
    </row>
    <row r="165" spans="1:6" ht="19.5" thickBot="1" x14ac:dyDescent="0.35">
      <c r="A165" s="611" t="s">
        <v>673</v>
      </c>
      <c r="B165" s="612"/>
      <c r="C165" s="612"/>
      <c r="D165" s="612"/>
      <c r="E165" s="612"/>
      <c r="F165" s="613"/>
    </row>
    <row r="166" spans="1:6" ht="30" customHeight="1" thickBot="1" x14ac:dyDescent="0.35">
      <c r="A166" s="593" t="s">
        <v>530</v>
      </c>
      <c r="B166" s="595" t="s">
        <v>384</v>
      </c>
      <c r="C166" s="608" t="s">
        <v>404</v>
      </c>
      <c r="D166" s="609"/>
      <c r="E166" s="610"/>
      <c r="F166" s="178" t="s">
        <v>405</v>
      </c>
    </row>
    <row r="167" spans="1:6" ht="19.5" thickBot="1" x14ac:dyDescent="0.35">
      <c r="A167" s="594"/>
      <c r="B167" s="596"/>
      <c r="C167" s="179" t="s">
        <v>469</v>
      </c>
      <c r="D167" s="180" t="s">
        <v>470</v>
      </c>
      <c r="E167" s="181" t="s">
        <v>471</v>
      </c>
      <c r="F167" s="182" t="s">
        <v>469</v>
      </c>
    </row>
    <row r="168" spans="1:6" ht="19.5" customHeight="1" x14ac:dyDescent="0.25">
      <c r="A168" s="170">
        <v>12020772</v>
      </c>
      <c r="B168" s="163" t="s">
        <v>141</v>
      </c>
      <c r="C168" s="164">
        <v>389500</v>
      </c>
      <c r="D168" s="164">
        <v>939300</v>
      </c>
      <c r="E168" s="164">
        <v>549800</v>
      </c>
      <c r="F168" s="165">
        <v>475000</v>
      </c>
    </row>
    <row r="169" spans="1:6" x14ac:dyDescent="0.25">
      <c r="A169" s="158">
        <v>12020475</v>
      </c>
      <c r="B169" s="163" t="s">
        <v>142</v>
      </c>
      <c r="C169" s="164">
        <v>400315</v>
      </c>
      <c r="D169" s="164">
        <v>10000000</v>
      </c>
      <c r="E169" s="164">
        <v>9599685</v>
      </c>
      <c r="F169" s="165">
        <v>6643926.5099999998</v>
      </c>
    </row>
    <row r="170" spans="1:6" x14ac:dyDescent="0.25">
      <c r="A170" s="158">
        <v>12020636</v>
      </c>
      <c r="B170" s="163" t="s">
        <v>143</v>
      </c>
      <c r="C170" s="164">
        <v>34000</v>
      </c>
      <c r="D170" s="164">
        <v>51150</v>
      </c>
      <c r="E170" s="164">
        <v>17150</v>
      </c>
      <c r="F170" s="165">
        <v>230000</v>
      </c>
    </row>
    <row r="171" spans="1:6" ht="21.75" customHeight="1" x14ac:dyDescent="0.25">
      <c r="A171" s="158">
        <v>12020441</v>
      </c>
      <c r="B171" s="163" t="s">
        <v>144</v>
      </c>
      <c r="C171" s="164">
        <v>7000</v>
      </c>
      <c r="D171" s="164">
        <v>10000</v>
      </c>
      <c r="E171" s="164">
        <v>3000</v>
      </c>
      <c r="F171" s="165">
        <v>2000</v>
      </c>
    </row>
    <row r="172" spans="1:6" x14ac:dyDescent="0.25">
      <c r="A172" s="158">
        <v>12020424</v>
      </c>
      <c r="B172" s="163" t="s">
        <v>145</v>
      </c>
      <c r="C172" s="164">
        <v>831875</v>
      </c>
      <c r="D172" s="164">
        <v>209250</v>
      </c>
      <c r="E172" s="164">
        <v>-622625</v>
      </c>
      <c r="F172" s="165">
        <v>150000</v>
      </c>
    </row>
    <row r="173" spans="1:6" ht="21.75" customHeight="1" x14ac:dyDescent="0.25">
      <c r="A173" s="158">
        <v>12020709</v>
      </c>
      <c r="B173" s="163" t="s">
        <v>146</v>
      </c>
      <c r="C173" s="164">
        <v>185050</v>
      </c>
      <c r="D173" s="164">
        <v>230175</v>
      </c>
      <c r="E173" s="164">
        <v>45125</v>
      </c>
      <c r="F173" s="165">
        <v>410000</v>
      </c>
    </row>
    <row r="174" spans="1:6" x14ac:dyDescent="0.25">
      <c r="A174" s="158">
        <v>12020609</v>
      </c>
      <c r="B174" s="163" t="s">
        <v>147</v>
      </c>
      <c r="C174" s="164">
        <v>0</v>
      </c>
      <c r="D174" s="164">
        <v>232500</v>
      </c>
      <c r="E174" s="164">
        <v>232500</v>
      </c>
      <c r="F174" s="165">
        <v>141000</v>
      </c>
    </row>
    <row r="175" spans="1:6" x14ac:dyDescent="0.25">
      <c r="A175" s="158">
        <v>12020490</v>
      </c>
      <c r="B175" s="163" t="s">
        <v>148</v>
      </c>
      <c r="C175" s="164">
        <v>0</v>
      </c>
      <c r="D175" s="164">
        <v>465000</v>
      </c>
      <c r="E175" s="164">
        <v>465000</v>
      </c>
      <c r="F175" s="165">
        <v>295600</v>
      </c>
    </row>
    <row r="176" spans="1:6" x14ac:dyDescent="0.25">
      <c r="A176" s="158">
        <v>12020115</v>
      </c>
      <c r="B176" s="163" t="s">
        <v>149</v>
      </c>
      <c r="C176" s="164">
        <v>60000</v>
      </c>
      <c r="D176" s="164">
        <v>83700</v>
      </c>
      <c r="E176" s="164">
        <v>23700</v>
      </c>
      <c r="F176" s="165">
        <v>104900</v>
      </c>
    </row>
    <row r="177" spans="1:6" x14ac:dyDescent="0.25">
      <c r="A177" s="158">
        <v>12021104</v>
      </c>
      <c r="B177" s="163" t="s">
        <v>150</v>
      </c>
      <c r="C177" s="164">
        <v>22600</v>
      </c>
      <c r="D177" s="164">
        <v>200000</v>
      </c>
      <c r="E177" s="164">
        <v>177400</v>
      </c>
      <c r="F177" s="165">
        <v>86600</v>
      </c>
    </row>
    <row r="178" spans="1:6" x14ac:dyDescent="0.25">
      <c r="A178" s="158">
        <v>12020769</v>
      </c>
      <c r="B178" s="163" t="s">
        <v>151</v>
      </c>
      <c r="C178" s="164">
        <v>34000</v>
      </c>
      <c r="D178" s="164">
        <v>530100</v>
      </c>
      <c r="E178" s="164">
        <v>496100</v>
      </c>
      <c r="F178" s="165">
        <v>1408398.98</v>
      </c>
    </row>
    <row r="179" spans="1:6" x14ac:dyDescent="0.25">
      <c r="A179" s="158">
        <v>12020631</v>
      </c>
      <c r="B179" s="163" t="s">
        <v>152</v>
      </c>
      <c r="C179" s="164">
        <v>0</v>
      </c>
      <c r="D179" s="164">
        <v>71145</v>
      </c>
      <c r="E179" s="164">
        <v>71145</v>
      </c>
      <c r="F179" s="165">
        <v>30600</v>
      </c>
    </row>
    <row r="180" spans="1:6" x14ac:dyDescent="0.25">
      <c r="A180" s="158">
        <v>12020436</v>
      </c>
      <c r="B180" s="163" t="s">
        <v>153</v>
      </c>
      <c r="C180" s="164">
        <v>45000</v>
      </c>
      <c r="D180" s="164">
        <v>75563</v>
      </c>
      <c r="E180" s="164">
        <v>30563</v>
      </c>
      <c r="F180" s="165">
        <v>32500</v>
      </c>
    </row>
    <row r="181" spans="1:6" x14ac:dyDescent="0.25">
      <c r="A181" s="158">
        <v>12020719</v>
      </c>
      <c r="B181" s="163" t="s">
        <v>154</v>
      </c>
      <c r="C181" s="164">
        <v>15000</v>
      </c>
      <c r="D181" s="164">
        <v>34875</v>
      </c>
      <c r="E181" s="164">
        <v>19875</v>
      </c>
      <c r="F181" s="165">
        <v>15000</v>
      </c>
    </row>
    <row r="182" spans="1:6" x14ac:dyDescent="0.25">
      <c r="A182" s="158">
        <v>12021418</v>
      </c>
      <c r="B182" s="163" t="s">
        <v>475</v>
      </c>
      <c r="C182" s="164">
        <v>0</v>
      </c>
      <c r="D182" s="164">
        <v>0</v>
      </c>
      <c r="E182" s="164">
        <v>0</v>
      </c>
      <c r="F182" s="165">
        <v>74010000</v>
      </c>
    </row>
    <row r="183" spans="1:6" x14ac:dyDescent="0.25">
      <c r="A183" s="158">
        <v>12020117</v>
      </c>
      <c r="B183" s="163" t="s">
        <v>155</v>
      </c>
      <c r="C183" s="164">
        <v>60000</v>
      </c>
      <c r="D183" s="164">
        <v>0</v>
      </c>
      <c r="E183" s="164">
        <v>-60000</v>
      </c>
      <c r="F183" s="165">
        <v>30000</v>
      </c>
    </row>
    <row r="184" spans="1:6" x14ac:dyDescent="0.25">
      <c r="A184" s="158">
        <v>12020606</v>
      </c>
      <c r="B184" s="163" t="s">
        <v>156</v>
      </c>
      <c r="C184" s="164">
        <v>0</v>
      </c>
      <c r="D184" s="164">
        <v>0</v>
      </c>
      <c r="E184" s="164">
        <v>0</v>
      </c>
      <c r="F184" s="165">
        <v>5470000</v>
      </c>
    </row>
    <row r="185" spans="1:6" x14ac:dyDescent="0.25">
      <c r="A185" s="158">
        <v>12020474</v>
      </c>
      <c r="B185" s="163" t="s">
        <v>157</v>
      </c>
      <c r="C185" s="164">
        <v>25000</v>
      </c>
      <c r="D185" s="164">
        <v>149962</v>
      </c>
      <c r="E185" s="164">
        <v>124962</v>
      </c>
      <c r="F185" s="165">
        <v>64500</v>
      </c>
    </row>
    <row r="186" spans="1:6" x14ac:dyDescent="0.25">
      <c r="A186" s="158">
        <v>12021439</v>
      </c>
      <c r="B186" s="163" t="s">
        <v>158</v>
      </c>
      <c r="C186" s="164">
        <v>30370350</v>
      </c>
      <c r="D186" s="164">
        <v>14189650</v>
      </c>
      <c r="E186" s="164">
        <v>-16180700</v>
      </c>
      <c r="F186" s="165">
        <v>2488750</v>
      </c>
    </row>
    <row r="187" spans="1:6" x14ac:dyDescent="0.25">
      <c r="A187" s="158">
        <v>12021407</v>
      </c>
      <c r="B187" s="163" t="s">
        <v>159</v>
      </c>
      <c r="C187" s="164">
        <v>40000</v>
      </c>
      <c r="D187" s="164">
        <v>55800</v>
      </c>
      <c r="E187" s="164">
        <v>15800</v>
      </c>
      <c r="F187" s="165">
        <v>48000</v>
      </c>
    </row>
    <row r="188" spans="1:6" x14ac:dyDescent="0.25">
      <c r="A188" s="158">
        <v>12020808</v>
      </c>
      <c r="B188" s="163" t="s">
        <v>160</v>
      </c>
      <c r="C188" s="164">
        <v>230500</v>
      </c>
      <c r="D188" s="164">
        <v>0</v>
      </c>
      <c r="E188" s="164">
        <v>-230500</v>
      </c>
      <c r="F188" s="165">
        <v>45000</v>
      </c>
    </row>
    <row r="189" spans="1:6" x14ac:dyDescent="0.25">
      <c r="A189" s="158">
        <v>12020489</v>
      </c>
      <c r="B189" s="163" t="s">
        <v>161</v>
      </c>
      <c r="C189" s="164">
        <v>733784.16</v>
      </c>
      <c r="D189" s="164">
        <v>142813</v>
      </c>
      <c r="E189" s="164">
        <v>-590971.16</v>
      </c>
      <c r="F189" s="165">
        <v>286125</v>
      </c>
    </row>
    <row r="190" spans="1:6" x14ac:dyDescent="0.25">
      <c r="A190" s="158">
        <v>12020736</v>
      </c>
      <c r="B190" s="163" t="s">
        <v>162</v>
      </c>
      <c r="C190" s="164">
        <v>16816392.5</v>
      </c>
      <c r="D190" s="164">
        <v>16397900</v>
      </c>
      <c r="E190" s="164">
        <v>-418492.5</v>
      </c>
      <c r="F190" s="165">
        <v>13782625</v>
      </c>
    </row>
    <row r="191" spans="1:6" x14ac:dyDescent="0.25">
      <c r="A191" s="158">
        <v>12020627</v>
      </c>
      <c r="B191" s="163" t="s">
        <v>163</v>
      </c>
      <c r="C191" s="164">
        <v>0</v>
      </c>
      <c r="D191" s="164">
        <v>22088</v>
      </c>
      <c r="E191" s="164">
        <v>22088</v>
      </c>
      <c r="F191" s="165">
        <v>9500</v>
      </c>
    </row>
    <row r="192" spans="1:6" x14ac:dyDescent="0.25">
      <c r="A192" s="158">
        <v>12020449</v>
      </c>
      <c r="B192" s="163" t="s">
        <v>164</v>
      </c>
      <c r="C192" s="164">
        <v>2319500</v>
      </c>
      <c r="D192" s="164">
        <v>281907</v>
      </c>
      <c r="E192" s="164">
        <v>-2037593</v>
      </c>
      <c r="F192" s="165">
        <v>315625</v>
      </c>
    </row>
    <row r="193" spans="1:6" x14ac:dyDescent="0.25">
      <c r="A193" s="158">
        <v>12020406</v>
      </c>
      <c r="B193" s="163" t="s">
        <v>165</v>
      </c>
      <c r="C193" s="164">
        <v>2223000</v>
      </c>
      <c r="D193" s="164">
        <v>3293363</v>
      </c>
      <c r="E193" s="164">
        <v>1070363</v>
      </c>
      <c r="F193" s="165">
        <v>495195</v>
      </c>
    </row>
    <row r="194" spans="1:6" x14ac:dyDescent="0.25">
      <c r="A194" s="158">
        <v>12020749</v>
      </c>
      <c r="B194" s="163" t="s">
        <v>166</v>
      </c>
      <c r="C194" s="164">
        <v>15218300</v>
      </c>
      <c r="D194" s="164">
        <v>343868</v>
      </c>
      <c r="E194" s="164">
        <v>-14874432</v>
      </c>
      <c r="F194" s="165">
        <v>147900</v>
      </c>
    </row>
    <row r="195" spans="1:6" x14ac:dyDescent="0.25">
      <c r="A195" s="158">
        <v>12020607</v>
      </c>
      <c r="B195" s="163" t="s">
        <v>167</v>
      </c>
      <c r="C195" s="164">
        <v>30000</v>
      </c>
      <c r="D195" s="164">
        <v>24870060</v>
      </c>
      <c r="E195" s="164">
        <v>24840060</v>
      </c>
      <c r="F195" s="165">
        <v>10704485</v>
      </c>
    </row>
    <row r="196" spans="1:6" x14ac:dyDescent="0.25">
      <c r="A196" s="158">
        <v>12021413</v>
      </c>
      <c r="B196" s="163" t="s">
        <v>168</v>
      </c>
      <c r="C196" s="164">
        <v>1517000</v>
      </c>
      <c r="D196" s="164">
        <v>651930</v>
      </c>
      <c r="E196" s="164">
        <v>-865070</v>
      </c>
      <c r="F196" s="165">
        <v>375400</v>
      </c>
    </row>
    <row r="197" spans="1:6" x14ac:dyDescent="0.25">
      <c r="A197" s="158">
        <v>12020411</v>
      </c>
      <c r="B197" s="163" t="s">
        <v>169</v>
      </c>
      <c r="C197" s="164">
        <v>1895</v>
      </c>
      <c r="D197" s="164">
        <v>3917</v>
      </c>
      <c r="E197" s="164">
        <v>2022</v>
      </c>
      <c r="F197" s="165">
        <v>1685</v>
      </c>
    </row>
    <row r="198" spans="1:6" x14ac:dyDescent="0.25">
      <c r="A198" s="158">
        <v>12021517</v>
      </c>
      <c r="B198" s="163" t="s">
        <v>170</v>
      </c>
      <c r="C198" s="164">
        <v>4462474.5199999996</v>
      </c>
      <c r="D198" s="164">
        <v>2786042</v>
      </c>
      <c r="E198" s="164">
        <v>-1676432.52</v>
      </c>
      <c r="F198" s="165">
        <v>2171657.62</v>
      </c>
    </row>
    <row r="199" spans="1:6" x14ac:dyDescent="0.25">
      <c r="A199" s="158">
        <v>12021409</v>
      </c>
      <c r="B199" s="163" t="s">
        <v>171</v>
      </c>
      <c r="C199" s="164">
        <v>2500</v>
      </c>
      <c r="D199" s="164">
        <v>4650</v>
      </c>
      <c r="E199" s="164">
        <v>2150</v>
      </c>
      <c r="F199" s="165">
        <v>3000</v>
      </c>
    </row>
    <row r="200" spans="1:6" x14ac:dyDescent="0.25">
      <c r="A200" s="158">
        <v>12020495</v>
      </c>
      <c r="B200" s="163" t="s">
        <v>172</v>
      </c>
      <c r="C200" s="164">
        <v>8000</v>
      </c>
      <c r="D200" s="164">
        <v>172980</v>
      </c>
      <c r="E200" s="164">
        <v>164980</v>
      </c>
      <c r="F200" s="165">
        <v>284400</v>
      </c>
    </row>
    <row r="201" spans="1:6" x14ac:dyDescent="0.25">
      <c r="A201" s="158">
        <v>12020488</v>
      </c>
      <c r="B201" s="163" t="s">
        <v>173</v>
      </c>
      <c r="C201" s="164">
        <v>262500</v>
      </c>
      <c r="D201" s="164">
        <v>0</v>
      </c>
      <c r="E201" s="164">
        <v>-262500</v>
      </c>
      <c r="F201" s="165">
        <v>112500</v>
      </c>
    </row>
    <row r="202" spans="1:6" x14ac:dyDescent="0.25">
      <c r="A202" s="158">
        <v>12020109</v>
      </c>
      <c r="B202" s="163" t="s">
        <v>174</v>
      </c>
      <c r="C202" s="164">
        <v>50000</v>
      </c>
      <c r="D202" s="164">
        <v>46267</v>
      </c>
      <c r="E202" s="164">
        <v>-3733</v>
      </c>
      <c r="F202" s="165">
        <v>139900</v>
      </c>
    </row>
    <row r="203" spans="1:6" x14ac:dyDescent="0.25">
      <c r="A203" s="158">
        <v>12020505</v>
      </c>
      <c r="B203" s="163" t="s">
        <v>175</v>
      </c>
      <c r="C203" s="164">
        <v>59000</v>
      </c>
      <c r="D203" s="164">
        <v>0</v>
      </c>
      <c r="E203" s="164">
        <v>-59000</v>
      </c>
      <c r="F203" s="165">
        <v>8000</v>
      </c>
    </row>
    <row r="204" spans="1:6" x14ac:dyDescent="0.25">
      <c r="A204" s="158">
        <v>12021411</v>
      </c>
      <c r="B204" s="163" t="s">
        <v>176</v>
      </c>
      <c r="C204" s="164">
        <v>0</v>
      </c>
      <c r="D204" s="164">
        <v>0</v>
      </c>
      <c r="E204" s="164">
        <v>0</v>
      </c>
      <c r="F204" s="165">
        <v>2413998.6</v>
      </c>
    </row>
    <row r="205" spans="1:6" x14ac:dyDescent="0.25">
      <c r="A205" s="158">
        <v>12020737</v>
      </c>
      <c r="B205" s="163" t="s">
        <v>177</v>
      </c>
      <c r="C205" s="164">
        <v>1751250</v>
      </c>
      <c r="D205" s="164">
        <v>3539690</v>
      </c>
      <c r="E205" s="164">
        <v>1788440</v>
      </c>
      <c r="F205" s="165">
        <v>1028700</v>
      </c>
    </row>
    <row r="206" spans="1:6" x14ac:dyDescent="0.25">
      <c r="A206" s="158">
        <v>12021515</v>
      </c>
      <c r="B206" s="163" t="s">
        <v>178</v>
      </c>
      <c r="C206" s="164">
        <v>118805</v>
      </c>
      <c r="D206" s="164">
        <v>244590</v>
      </c>
      <c r="E206" s="164">
        <v>125785</v>
      </c>
      <c r="F206" s="165">
        <v>125200</v>
      </c>
    </row>
    <row r="207" spans="1:6" x14ac:dyDescent="0.25">
      <c r="A207" s="158">
        <v>12020419</v>
      </c>
      <c r="B207" s="163" t="s">
        <v>179</v>
      </c>
      <c r="C207" s="164">
        <v>589000</v>
      </c>
      <c r="D207" s="164">
        <v>988555</v>
      </c>
      <c r="E207" s="164">
        <v>399555</v>
      </c>
      <c r="F207" s="165">
        <v>968185</v>
      </c>
    </row>
    <row r="208" spans="1:6" x14ac:dyDescent="0.25">
      <c r="A208" s="158">
        <v>12021525</v>
      </c>
      <c r="B208" s="163" t="s">
        <v>180</v>
      </c>
      <c r="C208" s="164">
        <v>290000</v>
      </c>
      <c r="D208" s="164">
        <v>162750</v>
      </c>
      <c r="E208" s="164">
        <v>-127250</v>
      </c>
      <c r="F208" s="165">
        <v>3620000</v>
      </c>
    </row>
    <row r="209" spans="1:6" x14ac:dyDescent="0.25">
      <c r="A209" s="158">
        <v>12020783</v>
      </c>
      <c r="B209" s="163" t="s">
        <v>181</v>
      </c>
      <c r="C209" s="164">
        <v>0</v>
      </c>
      <c r="D209" s="164">
        <v>0</v>
      </c>
      <c r="E209" s="164">
        <v>0</v>
      </c>
      <c r="F209" s="165">
        <v>1562500</v>
      </c>
    </row>
    <row r="210" spans="1:6" x14ac:dyDescent="0.25">
      <c r="A210" s="158">
        <v>12020789</v>
      </c>
      <c r="B210" s="163" t="s">
        <v>182</v>
      </c>
      <c r="C210" s="164">
        <v>12472000</v>
      </c>
      <c r="D210" s="164">
        <v>0</v>
      </c>
      <c r="E210" s="164">
        <v>-12472000</v>
      </c>
      <c r="F210" s="165">
        <v>65470000</v>
      </c>
    </row>
    <row r="211" spans="1:6" x14ac:dyDescent="0.25">
      <c r="A211" s="158">
        <v>12021009</v>
      </c>
      <c r="B211" s="163" t="s">
        <v>183</v>
      </c>
      <c r="C211" s="164">
        <v>674509125.24000001</v>
      </c>
      <c r="D211" s="164">
        <v>0</v>
      </c>
      <c r="E211" s="164">
        <v>-674509125.24000001</v>
      </c>
      <c r="F211" s="165">
        <v>82049055.719999999</v>
      </c>
    </row>
    <row r="212" spans="1:6" x14ac:dyDescent="0.25">
      <c r="A212" s="158">
        <v>12021520</v>
      </c>
      <c r="B212" s="163" t="s">
        <v>184</v>
      </c>
      <c r="C212" s="164">
        <v>784200</v>
      </c>
      <c r="D212" s="164">
        <v>1903943</v>
      </c>
      <c r="E212" s="164">
        <v>1119743</v>
      </c>
      <c r="F212" s="165">
        <v>849900</v>
      </c>
    </row>
    <row r="213" spans="1:6" x14ac:dyDescent="0.25">
      <c r="A213" s="158">
        <v>12020470</v>
      </c>
      <c r="B213" s="163" t="s">
        <v>185</v>
      </c>
      <c r="C213" s="164">
        <v>303500</v>
      </c>
      <c r="D213" s="164">
        <v>0</v>
      </c>
      <c r="E213" s="164">
        <v>-303500</v>
      </c>
      <c r="F213" s="165">
        <v>30000</v>
      </c>
    </row>
    <row r="214" spans="1:6" x14ac:dyDescent="0.25">
      <c r="A214" s="158">
        <v>12020477</v>
      </c>
      <c r="B214" s="163" t="s">
        <v>186</v>
      </c>
      <c r="C214" s="164">
        <v>0</v>
      </c>
      <c r="D214" s="164">
        <v>0</v>
      </c>
      <c r="E214" s="164">
        <v>0</v>
      </c>
      <c r="F214" s="165">
        <v>570000</v>
      </c>
    </row>
    <row r="215" spans="1:6" x14ac:dyDescent="0.25">
      <c r="A215" s="158">
        <v>12021524</v>
      </c>
      <c r="B215" s="163" t="s">
        <v>187</v>
      </c>
      <c r="C215" s="164">
        <v>0</v>
      </c>
      <c r="D215" s="164">
        <v>279000</v>
      </c>
      <c r="E215" s="164">
        <v>279000</v>
      </c>
      <c r="F215" s="165">
        <v>120000</v>
      </c>
    </row>
    <row r="216" spans="1:6" x14ac:dyDescent="0.25">
      <c r="A216" s="158">
        <v>12020466</v>
      </c>
      <c r="B216" s="163" t="s">
        <v>188</v>
      </c>
      <c r="C216" s="164">
        <v>85726526</v>
      </c>
      <c r="D216" s="164">
        <v>5000000</v>
      </c>
      <c r="E216" s="164">
        <v>-80726526</v>
      </c>
      <c r="F216" s="165">
        <v>10000</v>
      </c>
    </row>
    <row r="217" spans="1:6" x14ac:dyDescent="0.25">
      <c r="A217" s="158">
        <v>12020745</v>
      </c>
      <c r="B217" s="163" t="s">
        <v>189</v>
      </c>
      <c r="C217" s="164">
        <v>5928000</v>
      </c>
      <c r="D217" s="164">
        <v>4894795</v>
      </c>
      <c r="E217" s="164">
        <v>-1033205</v>
      </c>
      <c r="F217" s="165">
        <v>3840287.99</v>
      </c>
    </row>
    <row r="218" spans="1:6" x14ac:dyDescent="0.25">
      <c r="A218" s="158">
        <v>12021521</v>
      </c>
      <c r="B218" s="163" t="s">
        <v>190</v>
      </c>
      <c r="C218" s="164">
        <v>83000</v>
      </c>
      <c r="D218" s="164">
        <v>1046268</v>
      </c>
      <c r="E218" s="164">
        <v>963268</v>
      </c>
      <c r="F218" s="165">
        <v>19000</v>
      </c>
    </row>
    <row r="219" spans="1:6" x14ac:dyDescent="0.25">
      <c r="A219" s="158">
        <v>12020790</v>
      </c>
      <c r="B219" s="163" t="s">
        <v>191</v>
      </c>
      <c r="C219" s="164">
        <v>0</v>
      </c>
      <c r="D219" s="164">
        <v>0</v>
      </c>
      <c r="E219" s="164">
        <v>0</v>
      </c>
      <c r="F219" s="165">
        <v>30910</v>
      </c>
    </row>
    <row r="220" spans="1:6" x14ac:dyDescent="0.25">
      <c r="A220" s="158">
        <v>12021518</v>
      </c>
      <c r="B220" s="163" t="s">
        <v>192</v>
      </c>
      <c r="C220" s="164">
        <v>1558765</v>
      </c>
      <c r="D220" s="164">
        <v>1531193</v>
      </c>
      <c r="E220" s="164">
        <v>-27572</v>
      </c>
      <c r="F220" s="165">
        <v>999129.32</v>
      </c>
    </row>
    <row r="221" spans="1:6" x14ac:dyDescent="0.25">
      <c r="A221" s="158">
        <v>12020420</v>
      </c>
      <c r="B221" s="163" t="s">
        <v>193</v>
      </c>
      <c r="C221" s="164">
        <v>55000</v>
      </c>
      <c r="D221" s="164">
        <v>46500</v>
      </c>
      <c r="E221" s="164">
        <v>-8500</v>
      </c>
      <c r="F221" s="165">
        <v>80970</v>
      </c>
    </row>
    <row r="222" spans="1:6" x14ac:dyDescent="0.25">
      <c r="A222" s="158">
        <v>12021516</v>
      </c>
      <c r="B222" s="163" t="s">
        <v>194</v>
      </c>
      <c r="C222" s="164">
        <v>693110.15</v>
      </c>
      <c r="D222" s="164">
        <v>267375</v>
      </c>
      <c r="E222" s="164">
        <v>-425735.15</v>
      </c>
      <c r="F222" s="165">
        <v>577850</v>
      </c>
    </row>
    <row r="223" spans="1:6" x14ac:dyDescent="0.25">
      <c r="A223" s="158">
        <v>12020471</v>
      </c>
      <c r="B223" s="163" t="s">
        <v>195</v>
      </c>
      <c r="C223" s="164">
        <v>83033278.659999996</v>
      </c>
      <c r="D223" s="164">
        <v>0</v>
      </c>
      <c r="E223" s="164">
        <v>-83033278.659999996</v>
      </c>
      <c r="F223" s="165">
        <v>0</v>
      </c>
    </row>
    <row r="224" spans="1:6" ht="16.5" thickBot="1" x14ac:dyDescent="0.3">
      <c r="A224" s="166">
        <v>12021456</v>
      </c>
      <c r="B224" s="167" t="s">
        <v>196</v>
      </c>
      <c r="C224" s="168">
        <v>22194025</v>
      </c>
      <c r="D224" s="168">
        <v>0</v>
      </c>
      <c r="E224" s="168">
        <v>-22194025</v>
      </c>
      <c r="F224" s="169">
        <v>0</v>
      </c>
    </row>
    <row r="225" spans="1:6" ht="16.5" thickBot="1" x14ac:dyDescent="0.3">
      <c r="A225" s="614"/>
      <c r="B225" s="615"/>
      <c r="C225" s="615"/>
      <c r="D225" s="615"/>
      <c r="E225" s="615"/>
      <c r="F225" s="616"/>
    </row>
    <row r="226" spans="1:6" ht="19.5" thickBot="1" x14ac:dyDescent="0.35">
      <c r="A226" s="608" t="s">
        <v>456</v>
      </c>
      <c r="B226" s="609"/>
      <c r="C226" s="609"/>
      <c r="D226" s="609"/>
      <c r="E226" s="609"/>
      <c r="F226" s="610"/>
    </row>
    <row r="227" spans="1:6" ht="19.5" thickBot="1" x14ac:dyDescent="0.35">
      <c r="A227" s="608" t="s">
        <v>412</v>
      </c>
      <c r="B227" s="609"/>
      <c r="C227" s="609"/>
      <c r="D227" s="609"/>
      <c r="E227" s="609"/>
      <c r="F227" s="610"/>
    </row>
    <row r="228" spans="1:6" ht="19.5" thickBot="1" x14ac:dyDescent="0.35">
      <c r="A228" s="608" t="s">
        <v>420</v>
      </c>
      <c r="B228" s="609"/>
      <c r="C228" s="609"/>
      <c r="D228" s="609"/>
      <c r="E228" s="609"/>
      <c r="F228" s="610"/>
    </row>
    <row r="229" spans="1:6" ht="19.5" thickBot="1" x14ac:dyDescent="0.35">
      <c r="A229" s="608"/>
      <c r="B229" s="609"/>
      <c r="C229" s="609"/>
      <c r="D229" s="609"/>
      <c r="E229" s="609"/>
      <c r="F229" s="610"/>
    </row>
    <row r="230" spans="1:6" ht="19.5" thickBot="1" x14ac:dyDescent="0.35">
      <c r="A230" s="611" t="s">
        <v>673</v>
      </c>
      <c r="B230" s="612"/>
      <c r="C230" s="612"/>
      <c r="D230" s="612"/>
      <c r="E230" s="612"/>
      <c r="F230" s="613"/>
    </row>
    <row r="231" spans="1:6" ht="19.5" thickBot="1" x14ac:dyDescent="0.35">
      <c r="A231" s="593" t="s">
        <v>530</v>
      </c>
      <c r="B231" s="595" t="s">
        <v>384</v>
      </c>
      <c r="C231" s="608" t="s">
        <v>404</v>
      </c>
      <c r="D231" s="609"/>
      <c r="E231" s="610"/>
      <c r="F231" s="178" t="s">
        <v>405</v>
      </c>
    </row>
    <row r="232" spans="1:6" ht="19.5" thickBot="1" x14ac:dyDescent="0.35">
      <c r="A232" s="594"/>
      <c r="B232" s="596"/>
      <c r="C232" s="179" t="s">
        <v>469</v>
      </c>
      <c r="D232" s="180" t="s">
        <v>470</v>
      </c>
      <c r="E232" s="181" t="s">
        <v>471</v>
      </c>
      <c r="F232" s="182" t="s">
        <v>469</v>
      </c>
    </row>
    <row r="233" spans="1:6" x14ac:dyDescent="0.25">
      <c r="A233" s="158">
        <v>12021402</v>
      </c>
      <c r="B233" s="163" t="s">
        <v>197</v>
      </c>
      <c r="C233" s="164">
        <v>113000</v>
      </c>
      <c r="D233" s="164">
        <v>0</v>
      </c>
      <c r="E233" s="164">
        <v>-113000</v>
      </c>
      <c r="F233" s="165">
        <v>0</v>
      </c>
    </row>
    <row r="234" spans="1:6" x14ac:dyDescent="0.25">
      <c r="A234" s="158">
        <v>12020447</v>
      </c>
      <c r="B234" s="163" t="s">
        <v>198</v>
      </c>
      <c r="C234" s="164">
        <v>10000</v>
      </c>
      <c r="D234" s="164">
        <v>0</v>
      </c>
      <c r="E234" s="164">
        <v>-10000</v>
      </c>
      <c r="F234" s="165">
        <v>0</v>
      </c>
    </row>
    <row r="235" spans="1:6" x14ac:dyDescent="0.25">
      <c r="A235" s="158">
        <v>12020105</v>
      </c>
      <c r="B235" s="163" t="s">
        <v>199</v>
      </c>
      <c r="C235" s="164">
        <v>3000</v>
      </c>
      <c r="D235" s="164">
        <v>5000000</v>
      </c>
      <c r="E235" s="164">
        <v>4997000</v>
      </c>
      <c r="F235" s="165">
        <v>0</v>
      </c>
    </row>
    <row r="236" spans="1:6" x14ac:dyDescent="0.25">
      <c r="A236" s="158">
        <v>12020637</v>
      </c>
      <c r="B236" s="163" t="s">
        <v>200</v>
      </c>
      <c r="C236" s="164">
        <v>600418475.44000006</v>
      </c>
      <c r="D236" s="164">
        <v>5000000</v>
      </c>
      <c r="E236" s="164">
        <v>-595418475.44000006</v>
      </c>
      <c r="F236" s="165">
        <v>0</v>
      </c>
    </row>
    <row r="237" spans="1:6" x14ac:dyDescent="0.25">
      <c r="A237" s="158">
        <v>12021417</v>
      </c>
      <c r="B237" s="163" t="s">
        <v>201</v>
      </c>
      <c r="C237" s="164">
        <v>220000</v>
      </c>
      <c r="D237" s="164">
        <v>513825</v>
      </c>
      <c r="E237" s="164">
        <v>293825</v>
      </c>
      <c r="F237" s="165">
        <v>0</v>
      </c>
    </row>
    <row r="238" spans="1:6" x14ac:dyDescent="0.25">
      <c r="A238" s="158">
        <v>12020726</v>
      </c>
      <c r="B238" s="163" t="s">
        <v>202</v>
      </c>
      <c r="C238" s="164">
        <v>41122000</v>
      </c>
      <c r="D238" s="164">
        <v>0</v>
      </c>
      <c r="E238" s="164">
        <v>-41122000</v>
      </c>
      <c r="F238" s="165">
        <v>0</v>
      </c>
    </row>
    <row r="239" spans="1:6" x14ac:dyDescent="0.25">
      <c r="A239" s="158">
        <v>12021529</v>
      </c>
      <c r="B239" s="163" t="s">
        <v>203</v>
      </c>
      <c r="C239" s="164">
        <v>330000</v>
      </c>
      <c r="D239" s="164">
        <v>2000000</v>
      </c>
      <c r="E239" s="164">
        <v>1670000</v>
      </c>
      <c r="F239" s="165">
        <v>0</v>
      </c>
    </row>
    <row r="240" spans="1:6" ht="31.5" x14ac:dyDescent="0.25">
      <c r="A240" s="158">
        <v>12020456</v>
      </c>
      <c r="B240" s="163" t="s">
        <v>204</v>
      </c>
      <c r="C240" s="164">
        <v>20000</v>
      </c>
      <c r="D240" s="164">
        <v>0</v>
      </c>
      <c r="E240" s="164">
        <v>-20000</v>
      </c>
      <c r="F240" s="165">
        <v>0</v>
      </c>
    </row>
    <row r="241" spans="1:6" x14ac:dyDescent="0.25">
      <c r="A241" s="158">
        <v>12021510</v>
      </c>
      <c r="B241" s="163" t="s">
        <v>205</v>
      </c>
      <c r="C241" s="164">
        <v>4000</v>
      </c>
      <c r="D241" s="164">
        <v>10000</v>
      </c>
      <c r="E241" s="164">
        <v>6000</v>
      </c>
      <c r="F241" s="165">
        <v>0</v>
      </c>
    </row>
    <row r="242" spans="1:6" x14ac:dyDescent="0.25">
      <c r="A242" s="158">
        <v>12021105</v>
      </c>
      <c r="B242" s="163" t="s">
        <v>206</v>
      </c>
      <c r="C242" s="164">
        <v>9700</v>
      </c>
      <c r="D242" s="164">
        <v>100000</v>
      </c>
      <c r="E242" s="164">
        <v>90300</v>
      </c>
      <c r="F242" s="165">
        <v>0</v>
      </c>
    </row>
    <row r="243" spans="1:6" x14ac:dyDescent="0.25">
      <c r="A243" s="158">
        <v>12021512</v>
      </c>
      <c r="B243" s="163" t="s">
        <v>207</v>
      </c>
      <c r="C243" s="164">
        <v>5000</v>
      </c>
      <c r="D243" s="164">
        <v>10000</v>
      </c>
      <c r="E243" s="164">
        <v>5000</v>
      </c>
      <c r="F243" s="165">
        <v>0</v>
      </c>
    </row>
    <row r="244" spans="1:6" x14ac:dyDescent="0.25">
      <c r="A244" s="158">
        <v>12021513</v>
      </c>
      <c r="B244" s="163" t="s">
        <v>208</v>
      </c>
      <c r="C244" s="155">
        <v>4000</v>
      </c>
      <c r="D244" s="155">
        <v>10000</v>
      </c>
      <c r="E244" s="155">
        <v>6000</v>
      </c>
      <c r="F244" s="172">
        <v>0</v>
      </c>
    </row>
    <row r="245" spans="1:6" x14ac:dyDescent="0.25">
      <c r="A245" s="158">
        <v>12020767</v>
      </c>
      <c r="B245" s="163" t="s">
        <v>209</v>
      </c>
      <c r="C245" s="155">
        <v>10027418</v>
      </c>
      <c r="D245" s="155">
        <v>2000000</v>
      </c>
      <c r="E245" s="155">
        <v>-8027418</v>
      </c>
      <c r="F245" s="172">
        <v>0</v>
      </c>
    </row>
    <row r="246" spans="1:6" x14ac:dyDescent="0.25">
      <c r="A246" s="158">
        <v>12020467</v>
      </c>
      <c r="B246" s="163" t="s">
        <v>210</v>
      </c>
      <c r="C246" s="155">
        <v>22122000</v>
      </c>
      <c r="D246" s="155">
        <v>10000000</v>
      </c>
      <c r="E246" s="155">
        <v>-12122000</v>
      </c>
      <c r="F246" s="172">
        <v>0</v>
      </c>
    </row>
    <row r="247" spans="1:6" x14ac:dyDescent="0.25">
      <c r="A247" s="158">
        <v>12020803</v>
      </c>
      <c r="B247" s="163" t="s">
        <v>296</v>
      </c>
      <c r="C247" s="155">
        <v>0</v>
      </c>
      <c r="D247" s="155">
        <v>150000</v>
      </c>
      <c r="E247" s="155">
        <v>150000</v>
      </c>
      <c r="F247" s="172">
        <v>0</v>
      </c>
    </row>
    <row r="248" spans="1:6" x14ac:dyDescent="0.25">
      <c r="A248" s="158">
        <v>12020618</v>
      </c>
      <c r="B248" s="163" t="s">
        <v>297</v>
      </c>
      <c r="C248" s="155">
        <v>0</v>
      </c>
      <c r="D248" s="155">
        <v>100000</v>
      </c>
      <c r="E248" s="155">
        <v>100000</v>
      </c>
      <c r="F248" s="172">
        <v>0</v>
      </c>
    </row>
    <row r="249" spans="1:6" x14ac:dyDescent="0.25">
      <c r="A249" s="158">
        <v>12020639</v>
      </c>
      <c r="B249" s="163" t="s">
        <v>298</v>
      </c>
      <c r="C249" s="155">
        <v>0</v>
      </c>
      <c r="D249" s="155">
        <v>100000</v>
      </c>
      <c r="E249" s="155">
        <v>100000</v>
      </c>
      <c r="F249" s="172">
        <v>0</v>
      </c>
    </row>
    <row r="250" spans="1:6" x14ac:dyDescent="0.25">
      <c r="A250" s="158">
        <v>12021441</v>
      </c>
      <c r="B250" s="163" t="s">
        <v>299</v>
      </c>
      <c r="C250" s="155">
        <v>0</v>
      </c>
      <c r="D250" s="155">
        <v>20000000</v>
      </c>
      <c r="E250" s="155">
        <v>20000000</v>
      </c>
      <c r="F250" s="172">
        <v>0</v>
      </c>
    </row>
    <row r="251" spans="1:6" x14ac:dyDescent="0.25">
      <c r="A251" s="158">
        <v>12020654</v>
      </c>
      <c r="B251" s="163" t="s">
        <v>300</v>
      </c>
      <c r="C251" s="155">
        <v>0</v>
      </c>
      <c r="D251" s="155">
        <v>1990000000</v>
      </c>
      <c r="E251" s="155">
        <v>1990000000</v>
      </c>
      <c r="F251" s="172">
        <v>0</v>
      </c>
    </row>
    <row r="252" spans="1:6" x14ac:dyDescent="0.25">
      <c r="A252" s="158">
        <v>12021010</v>
      </c>
      <c r="B252" s="163" t="s">
        <v>301</v>
      </c>
      <c r="C252" s="155">
        <v>0</v>
      </c>
      <c r="D252" s="155">
        <v>10000000</v>
      </c>
      <c r="E252" s="155">
        <v>10000000</v>
      </c>
      <c r="F252" s="172">
        <v>0</v>
      </c>
    </row>
    <row r="253" spans="1:6" x14ac:dyDescent="0.25">
      <c r="A253" s="158">
        <v>12020504</v>
      </c>
      <c r="B253" s="163" t="s">
        <v>302</v>
      </c>
      <c r="C253" s="155">
        <v>0</v>
      </c>
      <c r="D253" s="155">
        <v>5000000</v>
      </c>
      <c r="E253" s="155">
        <v>5000000</v>
      </c>
      <c r="F253" s="172">
        <v>0</v>
      </c>
    </row>
    <row r="254" spans="1:6" x14ac:dyDescent="0.25">
      <c r="A254" s="158">
        <v>12020123</v>
      </c>
      <c r="B254" s="163" t="s">
        <v>303</v>
      </c>
      <c r="C254" s="155">
        <v>0</v>
      </c>
      <c r="D254" s="155">
        <v>8000000</v>
      </c>
      <c r="E254" s="155">
        <v>8000000</v>
      </c>
      <c r="F254" s="172">
        <v>0</v>
      </c>
    </row>
    <row r="255" spans="1:6" x14ac:dyDescent="0.25">
      <c r="A255" s="158">
        <v>12020901</v>
      </c>
      <c r="B255" s="163" t="s">
        <v>160</v>
      </c>
      <c r="C255" s="155">
        <v>0</v>
      </c>
      <c r="D255" s="155">
        <v>104625</v>
      </c>
      <c r="E255" s="155">
        <v>104625</v>
      </c>
      <c r="F255" s="172">
        <v>0</v>
      </c>
    </row>
    <row r="256" spans="1:6" x14ac:dyDescent="0.25">
      <c r="A256" s="158">
        <v>12021103</v>
      </c>
      <c r="B256" s="163" t="s">
        <v>304</v>
      </c>
      <c r="C256" s="155">
        <v>0</v>
      </c>
      <c r="D256" s="155">
        <v>100000</v>
      </c>
      <c r="E256" s="155">
        <v>100000</v>
      </c>
      <c r="F256" s="172">
        <v>0</v>
      </c>
    </row>
    <row r="257" spans="1:6" x14ac:dyDescent="0.25">
      <c r="A257" s="158">
        <v>12021106</v>
      </c>
      <c r="B257" s="163" t="s">
        <v>305</v>
      </c>
      <c r="C257" s="155">
        <v>0</v>
      </c>
      <c r="D257" s="155">
        <v>50000</v>
      </c>
      <c r="E257" s="155">
        <v>50000</v>
      </c>
      <c r="F257" s="172">
        <v>0</v>
      </c>
    </row>
    <row r="258" spans="1:6" x14ac:dyDescent="0.25">
      <c r="A258" s="158">
        <v>12021519</v>
      </c>
      <c r="B258" s="163" t="s">
        <v>306</v>
      </c>
      <c r="C258" s="155">
        <v>0</v>
      </c>
      <c r="D258" s="155">
        <v>94755</v>
      </c>
      <c r="E258" s="155">
        <v>94755</v>
      </c>
      <c r="F258" s="172">
        <v>0</v>
      </c>
    </row>
    <row r="259" spans="1:6" x14ac:dyDescent="0.25">
      <c r="A259" s="158">
        <v>12020705</v>
      </c>
      <c r="B259" s="163" t="s">
        <v>307</v>
      </c>
      <c r="C259" s="155">
        <v>0</v>
      </c>
      <c r="D259" s="155">
        <v>174375</v>
      </c>
      <c r="E259" s="155">
        <v>174375</v>
      </c>
      <c r="F259" s="172">
        <v>0</v>
      </c>
    </row>
    <row r="260" spans="1:6" x14ac:dyDescent="0.25">
      <c r="A260" s="158">
        <v>12021511</v>
      </c>
      <c r="B260" s="163" t="s">
        <v>308</v>
      </c>
      <c r="C260" s="155">
        <v>0</v>
      </c>
      <c r="D260" s="155">
        <v>15000</v>
      </c>
      <c r="E260" s="155">
        <v>15000</v>
      </c>
      <c r="F260" s="172">
        <v>0</v>
      </c>
    </row>
    <row r="261" spans="1:6" x14ac:dyDescent="0.25">
      <c r="A261" s="158">
        <v>12021502</v>
      </c>
      <c r="B261" s="163" t="s">
        <v>309</v>
      </c>
      <c r="C261" s="155">
        <v>0</v>
      </c>
      <c r="D261" s="155">
        <v>400000</v>
      </c>
      <c r="E261" s="155">
        <v>400000</v>
      </c>
      <c r="F261" s="172">
        <v>0</v>
      </c>
    </row>
    <row r="262" spans="1:6" ht="16.5" thickBot="1" x14ac:dyDescent="0.3">
      <c r="A262" s="159">
        <v>12020649</v>
      </c>
      <c r="B262" s="173" t="s">
        <v>310</v>
      </c>
      <c r="C262" s="156">
        <v>0</v>
      </c>
      <c r="D262" s="156">
        <v>50000</v>
      </c>
      <c r="E262" s="156">
        <v>50000</v>
      </c>
      <c r="F262" s="174">
        <v>0</v>
      </c>
    </row>
    <row r="263" spans="1:6" ht="16.5" thickBot="1" x14ac:dyDescent="0.3">
      <c r="A263" s="605"/>
      <c r="B263" s="606"/>
      <c r="C263" s="606"/>
      <c r="D263" s="606"/>
      <c r="E263" s="606"/>
      <c r="F263" s="607"/>
    </row>
    <row r="264" spans="1:6" ht="16.5" customHeight="1" thickBot="1" x14ac:dyDescent="0.3">
      <c r="A264" s="600"/>
      <c r="B264" s="601"/>
      <c r="C264" s="175">
        <v>6205293206.5600004</v>
      </c>
      <c r="D264" s="176">
        <v>9392008427</v>
      </c>
      <c r="E264" s="176">
        <v>3186715220.4399996</v>
      </c>
      <c r="F264" s="177">
        <v>4520456753.6999989</v>
      </c>
    </row>
    <row r="265" spans="1:6" ht="16.5" thickBot="1" x14ac:dyDescent="0.3">
      <c r="A265" s="602"/>
      <c r="B265" s="603"/>
      <c r="C265" s="603"/>
      <c r="D265" s="603"/>
      <c r="E265" s="603"/>
      <c r="F265" s="604"/>
    </row>
    <row r="266" spans="1:6" ht="16.5" thickBot="1" x14ac:dyDescent="0.3">
      <c r="A266" s="597"/>
      <c r="B266" s="598"/>
      <c r="C266" s="598"/>
      <c r="D266" s="598"/>
      <c r="E266" s="598"/>
      <c r="F266" s="599"/>
    </row>
    <row r="267" spans="1:6" ht="42" customHeight="1" thickBot="1" x14ac:dyDescent="0.3">
      <c r="A267" s="590" t="s">
        <v>414</v>
      </c>
      <c r="B267" s="591"/>
      <c r="C267" s="591"/>
      <c r="D267" s="591"/>
      <c r="E267" s="591"/>
      <c r="F267" s="592"/>
    </row>
  </sheetData>
  <mergeCells count="49">
    <mergeCell ref="A108:F108"/>
    <mergeCell ref="A160:F160"/>
    <mergeCell ref="A55:F55"/>
    <mergeCell ref="A228:F228"/>
    <mergeCell ref="A229:F229"/>
    <mergeCell ref="A111:F111"/>
    <mergeCell ref="A112:F112"/>
    <mergeCell ref="A113:F113"/>
    <mergeCell ref="A114:A115"/>
    <mergeCell ref="B114:B115"/>
    <mergeCell ref="C114:E114"/>
    <mergeCell ref="A230:F230"/>
    <mergeCell ref="A231:A232"/>
    <mergeCell ref="B231:B232"/>
    <mergeCell ref="C231:E231"/>
    <mergeCell ref="A56:F56"/>
    <mergeCell ref="A58:F58"/>
    <mergeCell ref="A59:F59"/>
    <mergeCell ref="A60:F60"/>
    <mergeCell ref="A61:A62"/>
    <mergeCell ref="B61:B62"/>
    <mergeCell ref="C61:E61"/>
    <mergeCell ref="A109:F109"/>
    <mergeCell ref="A110:F110"/>
    <mergeCell ref="A161:F161"/>
    <mergeCell ref="A226:F226"/>
    <mergeCell ref="A225:F225"/>
    <mergeCell ref="A1:F1"/>
    <mergeCell ref="A2:F2"/>
    <mergeCell ref="A3:F3"/>
    <mergeCell ref="C6:E6"/>
    <mergeCell ref="A5:F5"/>
    <mergeCell ref="A4:F4"/>
    <mergeCell ref="A267:F267"/>
    <mergeCell ref="A6:A7"/>
    <mergeCell ref="B6:B7"/>
    <mergeCell ref="A266:F266"/>
    <mergeCell ref="A264:B264"/>
    <mergeCell ref="A265:F265"/>
    <mergeCell ref="A263:F263"/>
    <mergeCell ref="A162:F162"/>
    <mergeCell ref="A163:F163"/>
    <mergeCell ref="A164:F164"/>
    <mergeCell ref="A165:F165"/>
    <mergeCell ref="A166:A167"/>
    <mergeCell ref="B166:B167"/>
    <mergeCell ref="C166:E166"/>
    <mergeCell ref="A227:F227"/>
    <mergeCell ref="A57:F57"/>
  </mergeCells>
  <pageMargins left="0.45" right="0.2" top="0.75" bottom="0.75" header="0.3" footer="0.3"/>
  <pageSetup scale="51" orientation="portrait" r:id="rId1"/>
  <rowBreaks count="4" manualBreakCount="4">
    <brk id="55" max="16383" man="1"/>
    <brk id="108" max="16383" man="1"/>
    <brk id="159" max="16383" man="1"/>
    <brk id="22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F15"/>
  <sheetViews>
    <sheetView zoomScaleNormal="100" zoomScaleSheetLayoutView="91" workbookViewId="0">
      <selection activeCell="A15" sqref="A15:F15"/>
    </sheetView>
  </sheetViews>
  <sheetFormatPr defaultColWidth="9.140625" defaultRowHeight="15" x14ac:dyDescent="0.25"/>
  <cols>
    <col min="1" max="1" width="6.7109375" style="17" customWidth="1"/>
    <col min="2" max="2" width="65.7109375" style="17" customWidth="1"/>
    <col min="3" max="3" width="15.85546875" style="30" customWidth="1"/>
    <col min="4" max="4" width="17.85546875" style="17" customWidth="1"/>
    <col min="5" max="5" width="16.7109375" style="17" customWidth="1"/>
    <col min="6" max="6" width="35.85546875" style="17" customWidth="1"/>
    <col min="7" max="16384" width="9.140625" style="17"/>
  </cols>
  <sheetData>
    <row r="1" spans="1:6" ht="19.5" thickBot="1" x14ac:dyDescent="0.35">
      <c r="A1" s="617" t="str">
        <f>Note12a!A1</f>
        <v>Olamaboro Local Government of Kogi State</v>
      </c>
      <c r="B1" s="618"/>
      <c r="C1" s="618"/>
      <c r="D1" s="618"/>
      <c r="E1" s="618"/>
      <c r="F1" s="619"/>
    </row>
    <row r="2" spans="1:6" ht="19.5" thickBot="1" x14ac:dyDescent="0.35">
      <c r="A2" s="620" t="str">
        <f>Note12a!A2</f>
        <v>Financial Statements for the Year Ended 31 December, 2021</v>
      </c>
      <c r="B2" s="621"/>
      <c r="C2" s="621"/>
      <c r="D2" s="621"/>
      <c r="E2" s="621"/>
      <c r="F2" s="622"/>
    </row>
    <row r="3" spans="1:6" ht="19.5" thickBot="1" x14ac:dyDescent="0.35">
      <c r="A3" s="608" t="s">
        <v>420</v>
      </c>
      <c r="B3" s="609"/>
      <c r="C3" s="609"/>
      <c r="D3" s="609"/>
      <c r="E3" s="609"/>
      <c r="F3" s="610"/>
    </row>
    <row r="4" spans="1:6" ht="19.5" thickBot="1" x14ac:dyDescent="0.35">
      <c r="A4" s="620"/>
      <c r="B4" s="621"/>
      <c r="C4" s="621"/>
      <c r="D4" s="621"/>
      <c r="E4" s="621"/>
      <c r="F4" s="622"/>
    </row>
    <row r="5" spans="1:6" ht="19.5" thickBot="1" x14ac:dyDescent="0.35">
      <c r="A5" s="611" t="s">
        <v>477</v>
      </c>
      <c r="B5" s="612"/>
      <c r="C5" s="612"/>
      <c r="D5" s="612"/>
      <c r="E5" s="612"/>
      <c r="F5" s="613"/>
    </row>
    <row r="6" spans="1:6" ht="19.5" thickBot="1" x14ac:dyDescent="0.35">
      <c r="A6" s="632" t="s">
        <v>411</v>
      </c>
      <c r="B6" s="630" t="s">
        <v>384</v>
      </c>
      <c r="C6" s="623" t="str">
        <f>'3'!C6</f>
        <v>Year Ended 31st 
December 2021</v>
      </c>
      <c r="D6" s="621"/>
      <c r="E6" s="622"/>
      <c r="F6" s="178" t="str">
        <f>'3'!F6</f>
        <v>Year Ended 31st 
December 2020</v>
      </c>
    </row>
    <row r="7" spans="1:6" s="18" customFormat="1" ht="19.5" thickBot="1" x14ac:dyDescent="0.35">
      <c r="A7" s="633"/>
      <c r="B7" s="631"/>
      <c r="C7" s="179" t="s">
        <v>469</v>
      </c>
      <c r="D7" s="180" t="s">
        <v>470</v>
      </c>
      <c r="E7" s="181" t="s">
        <v>471</v>
      </c>
      <c r="F7" s="182" t="s">
        <v>469</v>
      </c>
    </row>
    <row r="8" spans="1:6" ht="15.75" x14ac:dyDescent="0.25">
      <c r="A8" s="170"/>
      <c r="B8" s="171"/>
      <c r="C8" s="183">
        <v>0</v>
      </c>
      <c r="D8" s="184"/>
      <c r="E8" s="184">
        <f>C8-D8</f>
        <v>0</v>
      </c>
      <c r="F8" s="185">
        <v>0</v>
      </c>
    </row>
    <row r="9" spans="1:6" ht="15.75" x14ac:dyDescent="0.25">
      <c r="A9" s="158"/>
      <c r="B9" s="163"/>
      <c r="C9" s="186">
        <v>0</v>
      </c>
      <c r="D9" s="155"/>
      <c r="E9" s="155">
        <f>C9-D9</f>
        <v>0</v>
      </c>
      <c r="F9" s="172">
        <v>0</v>
      </c>
    </row>
    <row r="10" spans="1:6" ht="16.5" thickBot="1" x14ac:dyDescent="0.3">
      <c r="A10" s="158"/>
      <c r="B10" s="163"/>
      <c r="C10" s="187">
        <v>0</v>
      </c>
      <c r="D10" s="155"/>
      <c r="E10" s="155">
        <f t="shared" ref="E10" si="0">C10-D10</f>
        <v>0</v>
      </c>
      <c r="F10" s="172">
        <v>0</v>
      </c>
    </row>
    <row r="11" spans="1:6" ht="16.5" thickBot="1" x14ac:dyDescent="0.3">
      <c r="A11" s="614"/>
      <c r="B11" s="615"/>
      <c r="C11" s="615"/>
      <c r="D11" s="615"/>
      <c r="E11" s="615"/>
      <c r="F11" s="616"/>
    </row>
    <row r="12" spans="1:6" ht="16.5" thickBot="1" x14ac:dyDescent="0.3">
      <c r="A12" s="624" t="s">
        <v>295</v>
      </c>
      <c r="B12" s="625"/>
      <c r="C12" s="251">
        <f>SUM(C8:C11)</f>
        <v>0</v>
      </c>
      <c r="D12" s="196">
        <f>SUM(D8:D11)</f>
        <v>0</v>
      </c>
      <c r="E12" s="252">
        <f>SUM(E8:E11)</f>
        <v>0</v>
      </c>
      <c r="F12" s="253">
        <f>SUM(F8:F11)</f>
        <v>0</v>
      </c>
    </row>
    <row r="13" spans="1:6" ht="17.25" thickTop="1" thickBot="1" x14ac:dyDescent="0.3">
      <c r="A13" s="626"/>
      <c r="B13" s="627"/>
      <c r="C13" s="628"/>
      <c r="D13" s="628"/>
      <c r="E13" s="628"/>
      <c r="F13" s="629"/>
    </row>
    <row r="14" spans="1:6" ht="16.5" thickBot="1" x14ac:dyDescent="0.3">
      <c r="A14" s="597"/>
      <c r="B14" s="598"/>
      <c r="C14" s="598"/>
      <c r="D14" s="598"/>
      <c r="E14" s="598"/>
      <c r="F14" s="599"/>
    </row>
    <row r="15" spans="1:6" ht="30" customHeight="1" thickBot="1" x14ac:dyDescent="0.3">
      <c r="A15" s="590"/>
      <c r="B15" s="591"/>
      <c r="C15" s="591"/>
      <c r="D15" s="591"/>
      <c r="E15" s="591"/>
      <c r="F15" s="592"/>
    </row>
  </sheetData>
  <mergeCells count="13">
    <mergeCell ref="A15:F15"/>
    <mergeCell ref="A5:F5"/>
    <mergeCell ref="A1:F1"/>
    <mergeCell ref="A2:F2"/>
    <mergeCell ref="A3:F3"/>
    <mergeCell ref="A4:F4"/>
    <mergeCell ref="C6:E6"/>
    <mergeCell ref="A12:B12"/>
    <mergeCell ref="A11:F11"/>
    <mergeCell ref="A13:F13"/>
    <mergeCell ref="A14:F14"/>
    <mergeCell ref="B6:B7"/>
    <mergeCell ref="A6:A7"/>
  </mergeCells>
  <pageMargins left="0.45" right="0.2" top="0.75" bottom="0.75" header="0.3" footer="0.3"/>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F762D-064E-4A91-B95C-57F3C91C429D}">
  <dimension ref="A1"/>
  <sheetViews>
    <sheetView showGridLines="0" tabSelected="1" workbookViewId="0"/>
  </sheetViews>
  <sheetFormatPr defaultRowHeight="15" x14ac:dyDescent="0.2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F10"/>
  <sheetViews>
    <sheetView zoomScaleNormal="100" zoomScaleSheetLayoutView="142" workbookViewId="0">
      <selection activeCell="F7" sqref="F7"/>
    </sheetView>
  </sheetViews>
  <sheetFormatPr defaultColWidth="9.140625" defaultRowHeight="15.75" x14ac:dyDescent="0.25"/>
  <cols>
    <col min="1" max="1" width="4.85546875" style="153" customWidth="1"/>
    <col min="2" max="2" width="31.140625" style="153" customWidth="1"/>
    <col min="3" max="3" width="14.7109375" style="153" customWidth="1"/>
    <col min="4" max="4" width="13.7109375" style="153" customWidth="1"/>
    <col min="5" max="5" width="14" style="153" customWidth="1"/>
    <col min="6" max="6" width="36.140625" style="153" customWidth="1"/>
    <col min="7" max="16384" width="9.140625" style="153"/>
  </cols>
  <sheetData>
    <row r="1" spans="1:6" ht="15.75" customHeight="1" thickBot="1" x14ac:dyDescent="0.35">
      <c r="A1" s="608" t="str">
        <f>Note13!A1</f>
        <v>Olamaboro Local Government of Kogi State</v>
      </c>
      <c r="B1" s="609"/>
      <c r="C1" s="609"/>
      <c r="D1" s="609"/>
      <c r="E1" s="609"/>
      <c r="F1" s="610"/>
    </row>
    <row r="2" spans="1:6" ht="15.75" customHeight="1" thickBot="1" x14ac:dyDescent="0.35">
      <c r="A2" s="608" t="str">
        <f>Note13!A2</f>
        <v>Financial Statements for the Year Ended 31 December, 2021</v>
      </c>
      <c r="B2" s="609"/>
      <c r="C2" s="609"/>
      <c r="D2" s="609"/>
      <c r="E2" s="609"/>
      <c r="F2" s="610"/>
    </row>
    <row r="3" spans="1:6" ht="15.75" customHeight="1" thickBot="1" x14ac:dyDescent="0.35">
      <c r="A3" s="608" t="s">
        <v>420</v>
      </c>
      <c r="B3" s="609"/>
      <c r="C3" s="609"/>
      <c r="D3" s="609"/>
      <c r="E3" s="609"/>
      <c r="F3" s="610"/>
    </row>
    <row r="4" spans="1:6" ht="18.75" customHeight="1" thickBot="1" x14ac:dyDescent="0.35">
      <c r="A4" s="636"/>
      <c r="B4" s="637"/>
      <c r="C4" s="637"/>
      <c r="D4" s="637"/>
      <c r="E4" s="637"/>
      <c r="F4" s="638"/>
    </row>
    <row r="5" spans="1:6" ht="15.75" customHeight="1" thickBot="1" x14ac:dyDescent="0.35">
      <c r="A5" s="611" t="s">
        <v>478</v>
      </c>
      <c r="B5" s="612"/>
      <c r="C5" s="612"/>
      <c r="D5" s="612"/>
      <c r="E5" s="612"/>
      <c r="F5" s="613"/>
    </row>
    <row r="6" spans="1:6" ht="19.5" thickBot="1" x14ac:dyDescent="0.35">
      <c r="A6" s="643" t="s">
        <v>411</v>
      </c>
      <c r="B6" s="595" t="s">
        <v>454</v>
      </c>
      <c r="C6" s="639" t="str">
        <f>Note13!C6</f>
        <v>Year Ended 31st 
December 2021</v>
      </c>
      <c r="D6" s="640"/>
      <c r="E6" s="641"/>
      <c r="F6" s="178" t="str">
        <f>Note13!F6</f>
        <v>Year Ended 31st 
December 2020</v>
      </c>
    </row>
    <row r="7" spans="1:6" ht="19.5" thickBot="1" x14ac:dyDescent="0.35">
      <c r="A7" s="644"/>
      <c r="B7" s="642"/>
      <c r="C7" s="188" t="s">
        <v>469</v>
      </c>
      <c r="D7" s="189" t="s">
        <v>470</v>
      </c>
      <c r="E7" s="190" t="s">
        <v>471</v>
      </c>
      <c r="F7" s="191" t="s">
        <v>469</v>
      </c>
    </row>
    <row r="8" spans="1:6" ht="16.5" thickBot="1" x14ac:dyDescent="0.3">
      <c r="A8" s="192">
        <v>1</v>
      </c>
      <c r="B8" s="193" t="s">
        <v>455</v>
      </c>
      <c r="C8" s="194">
        <v>0</v>
      </c>
      <c r="D8" s="194">
        <v>0</v>
      </c>
      <c r="E8" s="194">
        <v>0</v>
      </c>
      <c r="F8" s="195"/>
    </row>
    <row r="9" spans="1:6" ht="16.5" thickBot="1" x14ac:dyDescent="0.3">
      <c r="A9" s="597"/>
      <c r="B9" s="598"/>
      <c r="C9" s="598"/>
      <c r="D9" s="598"/>
      <c r="E9" s="598"/>
      <c r="F9" s="599"/>
    </row>
    <row r="10" spans="1:6" ht="16.5" thickBot="1" x14ac:dyDescent="0.3">
      <c r="A10" s="634" t="s">
        <v>453</v>
      </c>
      <c r="B10" s="635"/>
      <c r="C10" s="196">
        <f>C8</f>
        <v>0</v>
      </c>
      <c r="D10" s="196">
        <f t="shared" ref="D10:E10" si="0">D8</f>
        <v>0</v>
      </c>
      <c r="E10" s="196">
        <f t="shared" si="0"/>
        <v>0</v>
      </c>
      <c r="F10" s="197">
        <f>F8</f>
        <v>0</v>
      </c>
    </row>
  </sheetData>
  <mergeCells count="10">
    <mergeCell ref="A10:B10"/>
    <mergeCell ref="A1:F1"/>
    <mergeCell ref="A2:F2"/>
    <mergeCell ref="A3:F3"/>
    <mergeCell ref="A4:F4"/>
    <mergeCell ref="A5:F5"/>
    <mergeCell ref="A9:F9"/>
    <mergeCell ref="C6:E6"/>
    <mergeCell ref="B6:B7"/>
    <mergeCell ref="A6:A7"/>
  </mergeCells>
  <pageMargins left="0.7" right="0.7" top="0.75" bottom="0.75" header="0.3" footer="0.3"/>
  <pageSetup scale="79" orientation="portrait" horizontalDpi="4294967292"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B2E41-815A-4533-9344-2A3B0DFF870C}">
  <sheetPr>
    <tabColor theme="9" tint="-0.249977111117893"/>
  </sheetPr>
  <dimension ref="A1:F26"/>
  <sheetViews>
    <sheetView showGridLines="0" topLeftCell="A10" zoomScaleNormal="100" zoomScaleSheetLayoutView="98" workbookViewId="0">
      <selection sqref="A1:F23"/>
    </sheetView>
  </sheetViews>
  <sheetFormatPr defaultColWidth="9.140625" defaultRowHeight="12.75" x14ac:dyDescent="0.25"/>
  <cols>
    <col min="1" max="1" width="11" style="386" customWidth="1"/>
    <col min="2" max="2" width="36.42578125" style="386" customWidth="1"/>
    <col min="3" max="3" width="17.85546875" style="400" bestFit="1" customWidth="1"/>
    <col min="4" max="4" width="19.5703125" style="400" customWidth="1"/>
    <col min="5" max="5" width="18.7109375" style="400" bestFit="1" customWidth="1"/>
    <col min="6" max="6" width="18.5703125" style="400" bestFit="1" customWidth="1"/>
    <col min="7" max="7" width="9.140625" style="386"/>
    <col min="8" max="8" width="17.5703125" style="386" bestFit="1" customWidth="1"/>
    <col min="9" max="16384" width="9.140625" style="386"/>
  </cols>
  <sheetData>
    <row r="1" spans="1:6" ht="13.5" x14ac:dyDescent="0.25">
      <c r="A1" s="540" t="str">
        <f>'2a'!A1:D1</f>
        <v>Olamaboro Local Government of Kogi State</v>
      </c>
      <c r="B1" s="540"/>
      <c r="C1" s="540"/>
      <c r="D1" s="540"/>
      <c r="E1" s="540"/>
      <c r="F1" s="540"/>
    </row>
    <row r="2" spans="1:6" ht="13.5" x14ac:dyDescent="0.25">
      <c r="A2" s="540" t="str">
        <f>'2a'!A2:D2</f>
        <v>Financial Statements for the Year Ended 31 December, 2021</v>
      </c>
      <c r="B2" s="540"/>
      <c r="C2" s="540"/>
      <c r="D2" s="540"/>
      <c r="E2" s="540"/>
      <c r="F2" s="540"/>
    </row>
    <row r="3" spans="1:6" ht="13.5" x14ac:dyDescent="0.25">
      <c r="A3" s="540" t="s">
        <v>420</v>
      </c>
      <c r="B3" s="540"/>
      <c r="C3" s="540"/>
      <c r="D3" s="540"/>
      <c r="E3" s="540"/>
      <c r="F3" s="540"/>
    </row>
    <row r="4" spans="1:6" ht="13.5" x14ac:dyDescent="0.25">
      <c r="A4" s="540"/>
      <c r="B4" s="540"/>
      <c r="C4" s="540"/>
      <c r="D4" s="540"/>
      <c r="E4" s="540"/>
      <c r="F4" s="540"/>
    </row>
    <row r="5" spans="1:6" ht="13.5" x14ac:dyDescent="0.25">
      <c r="A5" s="536" t="s">
        <v>787</v>
      </c>
      <c r="B5" s="536"/>
      <c r="C5" s="536"/>
      <c r="D5" s="536"/>
      <c r="E5" s="536"/>
      <c r="F5" s="536"/>
    </row>
    <row r="6" spans="1:6" ht="27" x14ac:dyDescent="0.25">
      <c r="A6" s="645" t="s">
        <v>839</v>
      </c>
      <c r="B6" s="536" t="s">
        <v>3</v>
      </c>
      <c r="C6" s="550" t="str">
        <f>'2a'!C6</f>
        <v>Year Ended 31st 
December 2021</v>
      </c>
      <c r="D6" s="550"/>
      <c r="E6" s="550"/>
      <c r="F6" s="402" t="s">
        <v>752</v>
      </c>
    </row>
    <row r="7" spans="1:6" s="392" customFormat="1" ht="13.5" x14ac:dyDescent="0.25">
      <c r="A7" s="540"/>
      <c r="B7" s="536"/>
      <c r="C7" s="399" t="s">
        <v>469</v>
      </c>
      <c r="D7" s="399" t="s">
        <v>470</v>
      </c>
      <c r="E7" s="399" t="s">
        <v>471</v>
      </c>
      <c r="F7" s="399" t="s">
        <v>469</v>
      </c>
    </row>
    <row r="8" spans="1:6" s="482" customFormat="1" ht="25.5" x14ac:dyDescent="0.25">
      <c r="A8" s="480">
        <v>14020202</v>
      </c>
      <c r="B8" s="466" t="s">
        <v>840</v>
      </c>
      <c r="C8" s="463">
        <v>1050000</v>
      </c>
      <c r="D8" s="467">
        <v>450000</v>
      </c>
      <c r="E8" s="463">
        <f t="shared" ref="E8:E22" si="0">D8-C8</f>
        <v>-600000</v>
      </c>
      <c r="F8" s="481">
        <v>0</v>
      </c>
    </row>
    <row r="9" spans="1:6" s="482" customFormat="1" ht="25.5" x14ac:dyDescent="0.25">
      <c r="A9" s="480">
        <v>12020607</v>
      </c>
      <c r="B9" s="466" t="s">
        <v>841</v>
      </c>
      <c r="C9" s="463">
        <v>0</v>
      </c>
      <c r="D9" s="467">
        <v>120000</v>
      </c>
      <c r="E9" s="463">
        <f t="shared" si="0"/>
        <v>120000</v>
      </c>
      <c r="F9" s="481">
        <v>0</v>
      </c>
    </row>
    <row r="10" spans="1:6" s="466" customFormat="1" x14ac:dyDescent="0.25">
      <c r="A10" s="480">
        <v>12020205</v>
      </c>
      <c r="B10" s="466" t="s">
        <v>842</v>
      </c>
      <c r="C10" s="467">
        <v>504825.86</v>
      </c>
      <c r="D10" s="467">
        <v>0</v>
      </c>
      <c r="E10" s="467">
        <f>D10-C10</f>
        <v>-504825.86</v>
      </c>
      <c r="F10" s="483">
        <v>1031700</v>
      </c>
    </row>
    <row r="11" spans="1:6" s="482" customFormat="1" ht="25.5" x14ac:dyDescent="0.25">
      <c r="A11" s="480">
        <v>12020609</v>
      </c>
      <c r="B11" s="466" t="s">
        <v>843</v>
      </c>
      <c r="C11" s="463">
        <v>0</v>
      </c>
      <c r="D11" s="467">
        <v>450000</v>
      </c>
      <c r="E11" s="463">
        <f t="shared" si="0"/>
        <v>450000</v>
      </c>
      <c r="F11" s="481">
        <v>0</v>
      </c>
    </row>
    <row r="12" spans="1:6" s="482" customFormat="1" ht="27" customHeight="1" x14ac:dyDescent="0.25">
      <c r="A12" s="484">
        <v>12020703</v>
      </c>
      <c r="B12" s="480" t="s">
        <v>844</v>
      </c>
      <c r="C12" s="485">
        <v>3720000</v>
      </c>
      <c r="D12" s="485">
        <v>0</v>
      </c>
      <c r="E12" s="463">
        <f t="shared" si="0"/>
        <v>-3720000</v>
      </c>
      <c r="F12" s="483"/>
    </row>
    <row r="13" spans="1:6" s="482" customFormat="1" ht="25.5" x14ac:dyDescent="0.25">
      <c r="A13" s="480">
        <v>12020704</v>
      </c>
      <c r="B13" s="466" t="s">
        <v>845</v>
      </c>
      <c r="C13" s="463">
        <v>386060</v>
      </c>
      <c r="D13" s="467">
        <v>1000000</v>
      </c>
      <c r="E13" s="463">
        <f t="shared" si="0"/>
        <v>613940</v>
      </c>
      <c r="F13" s="481">
        <v>494000</v>
      </c>
    </row>
    <row r="14" spans="1:6" s="482" customFormat="1" x14ac:dyDescent="0.25">
      <c r="A14" s="480">
        <v>12020705</v>
      </c>
      <c r="B14" s="466" t="s">
        <v>846</v>
      </c>
      <c r="C14" s="463">
        <v>0</v>
      </c>
      <c r="D14" s="467">
        <v>661220</v>
      </c>
      <c r="E14" s="463">
        <f t="shared" si="0"/>
        <v>661220</v>
      </c>
      <c r="F14" s="481">
        <v>52000</v>
      </c>
    </row>
    <row r="15" spans="1:6" s="482" customFormat="1" ht="25.5" x14ac:dyDescent="0.25">
      <c r="A15" s="480">
        <v>12020708</v>
      </c>
      <c r="B15" s="466" t="s">
        <v>847</v>
      </c>
      <c r="C15" s="463">
        <v>0</v>
      </c>
      <c r="D15" s="467">
        <v>650000</v>
      </c>
      <c r="E15" s="463">
        <f t="shared" si="0"/>
        <v>650000</v>
      </c>
      <c r="F15" s="481">
        <v>0</v>
      </c>
    </row>
    <row r="16" spans="1:6" s="482" customFormat="1" x14ac:dyDescent="0.25">
      <c r="A16" s="480">
        <v>12020711</v>
      </c>
      <c r="B16" s="466" t="s">
        <v>848</v>
      </c>
      <c r="C16" s="463">
        <v>108100</v>
      </c>
      <c r="D16" s="467">
        <v>730000</v>
      </c>
      <c r="E16" s="463">
        <f t="shared" si="0"/>
        <v>621900</v>
      </c>
      <c r="F16" s="481">
        <v>38900</v>
      </c>
    </row>
    <row r="17" spans="1:6" s="482" customFormat="1" x14ac:dyDescent="0.25">
      <c r="A17" s="480">
        <v>12020801</v>
      </c>
      <c r="B17" s="466" t="s">
        <v>849</v>
      </c>
      <c r="C17" s="463">
        <v>0</v>
      </c>
      <c r="D17" s="467">
        <v>660000</v>
      </c>
      <c r="E17" s="463">
        <f t="shared" si="0"/>
        <v>660000</v>
      </c>
      <c r="F17" s="481">
        <v>0</v>
      </c>
    </row>
    <row r="18" spans="1:6" s="482" customFormat="1" x14ac:dyDescent="0.25">
      <c r="A18" s="480">
        <v>12020901</v>
      </c>
      <c r="B18" s="466" t="s">
        <v>850</v>
      </c>
      <c r="C18" s="463">
        <v>0</v>
      </c>
      <c r="D18" s="467">
        <v>550000</v>
      </c>
      <c r="E18" s="463">
        <f t="shared" si="0"/>
        <v>550000</v>
      </c>
      <c r="F18" s="481">
        <v>0</v>
      </c>
    </row>
    <row r="19" spans="1:6" s="482" customFormat="1" ht="25.5" x14ac:dyDescent="0.25">
      <c r="A19" s="480">
        <v>12020903</v>
      </c>
      <c r="B19" s="466" t="s">
        <v>851</v>
      </c>
      <c r="C19" s="463">
        <v>93000</v>
      </c>
      <c r="D19" s="467">
        <v>220000</v>
      </c>
      <c r="E19" s="463">
        <f t="shared" si="0"/>
        <v>127000</v>
      </c>
      <c r="F19" s="481">
        <v>0</v>
      </c>
    </row>
    <row r="20" spans="1:6" s="482" customFormat="1" ht="25.5" x14ac:dyDescent="0.25">
      <c r="A20" s="480">
        <v>12020904</v>
      </c>
      <c r="B20" s="466" t="s">
        <v>852</v>
      </c>
      <c r="C20" s="463">
        <v>0</v>
      </c>
      <c r="D20" s="467">
        <v>220000</v>
      </c>
      <c r="E20" s="463">
        <f t="shared" si="0"/>
        <v>220000</v>
      </c>
      <c r="F20" s="481">
        <v>0</v>
      </c>
    </row>
    <row r="21" spans="1:6" s="482" customFormat="1" x14ac:dyDescent="0.25">
      <c r="A21" s="480">
        <v>12020906</v>
      </c>
      <c r="B21" s="466" t="s">
        <v>853</v>
      </c>
      <c r="C21" s="463">
        <v>541500</v>
      </c>
      <c r="D21" s="467">
        <v>132000</v>
      </c>
      <c r="E21" s="463">
        <f t="shared" si="0"/>
        <v>-409500</v>
      </c>
      <c r="F21" s="481">
        <v>801900</v>
      </c>
    </row>
    <row r="22" spans="1:6" s="482" customFormat="1" x14ac:dyDescent="0.25">
      <c r="A22" s="486">
        <v>12021006</v>
      </c>
      <c r="B22" s="466" t="s">
        <v>854</v>
      </c>
      <c r="C22" s="463">
        <v>5583016.8899999997</v>
      </c>
      <c r="D22" s="463">
        <v>0</v>
      </c>
      <c r="E22" s="463">
        <f t="shared" si="0"/>
        <v>-5583016.8899999997</v>
      </c>
      <c r="F22" s="481"/>
    </row>
    <row r="23" spans="1:6" ht="13.5" x14ac:dyDescent="0.25">
      <c r="A23" s="536" t="s">
        <v>1</v>
      </c>
      <c r="B23" s="536"/>
      <c r="C23" s="397">
        <f>SUM(C8:C22)</f>
        <v>11986502.75</v>
      </c>
      <c r="D23" s="397">
        <f>SUM(D8:D22)</f>
        <v>5843220</v>
      </c>
      <c r="E23" s="397">
        <f>SUM(E8:E22)</f>
        <v>-6143282.75</v>
      </c>
      <c r="F23" s="392">
        <f>SUM(F8:F22)</f>
        <v>2418500</v>
      </c>
    </row>
    <row r="24" spans="1:6" ht="13.5" x14ac:dyDescent="0.25">
      <c r="A24" s="540"/>
      <c r="B24" s="540"/>
      <c r="C24" s="540"/>
      <c r="D24" s="540"/>
      <c r="E24" s="540"/>
      <c r="F24" s="540"/>
    </row>
    <row r="25" spans="1:6" x14ac:dyDescent="0.25">
      <c r="A25" s="539"/>
      <c r="B25" s="539"/>
      <c r="C25" s="539"/>
      <c r="D25" s="539"/>
      <c r="E25" s="539"/>
      <c r="F25" s="539"/>
    </row>
    <row r="26" spans="1:6" ht="13.5" x14ac:dyDescent="0.25">
      <c r="A26" s="536"/>
      <c r="B26" s="536"/>
      <c r="C26" s="536"/>
      <c r="D26" s="536"/>
      <c r="E26" s="536"/>
      <c r="F26" s="536"/>
    </row>
  </sheetData>
  <mergeCells count="12">
    <mergeCell ref="A23:B23"/>
    <mergeCell ref="A24:F24"/>
    <mergeCell ref="A25:F25"/>
    <mergeCell ref="A26:F26"/>
    <mergeCell ref="A1:F1"/>
    <mergeCell ref="A2:F2"/>
    <mergeCell ref="A3:F3"/>
    <mergeCell ref="A4:F4"/>
    <mergeCell ref="A5:F5"/>
    <mergeCell ref="A6:A7"/>
    <mergeCell ref="B6:B7"/>
    <mergeCell ref="C6:E6"/>
  </mergeCells>
  <pageMargins left="0.7" right="0.7" top="0.75" bottom="0.75" header="0.3" footer="0.3"/>
  <pageSetup paperSize="9" scale="6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H20"/>
  <sheetViews>
    <sheetView showGridLines="0" zoomScaleNormal="100" zoomScaleSheetLayoutView="100" workbookViewId="0">
      <selection activeCell="A5" sqref="A5:H20"/>
    </sheetView>
  </sheetViews>
  <sheetFormatPr defaultColWidth="9.140625" defaultRowHeight="12.75" x14ac:dyDescent="0.25"/>
  <cols>
    <col min="1" max="1" width="7" style="386" bestFit="1" customWidth="1"/>
    <col min="2" max="2" width="42.7109375" style="386" bestFit="1" customWidth="1"/>
    <col min="3" max="3" width="21" style="400" customWidth="1"/>
    <col min="4" max="4" width="19.140625" style="400" bestFit="1" customWidth="1"/>
    <col min="5" max="5" width="19.7109375" style="400" bestFit="1" customWidth="1"/>
    <col min="6" max="6" width="19.85546875" style="400" bestFit="1" customWidth="1"/>
    <col min="7" max="7" width="19.140625" style="400" bestFit="1" customWidth="1"/>
    <col min="8" max="8" width="20.5703125" style="400" bestFit="1" customWidth="1"/>
    <col min="9" max="9" width="24.42578125" style="386" customWidth="1"/>
    <col min="10" max="16384" width="9.140625" style="386"/>
  </cols>
  <sheetData>
    <row r="1" spans="1:8" ht="13.5" x14ac:dyDescent="0.25">
      <c r="A1" s="540" t="str">
        <f>Note14!A1</f>
        <v>Olamaboro Local Government of Kogi State</v>
      </c>
      <c r="B1" s="540"/>
      <c r="C1" s="540"/>
      <c r="D1" s="540"/>
      <c r="E1" s="540"/>
      <c r="F1" s="540"/>
      <c r="G1" s="540"/>
      <c r="H1" s="540"/>
    </row>
    <row r="2" spans="1:8" ht="13.5" x14ac:dyDescent="0.25">
      <c r="A2" s="540" t="str">
        <f>Note14!A2</f>
        <v>Financial Statements for the Year Ended 31 December, 2021</v>
      </c>
      <c r="B2" s="540"/>
      <c r="C2" s="540"/>
      <c r="D2" s="540"/>
      <c r="E2" s="540"/>
      <c r="F2" s="540"/>
      <c r="G2" s="540"/>
      <c r="H2" s="540"/>
    </row>
    <row r="3" spans="1:8" ht="13.5" x14ac:dyDescent="0.25">
      <c r="A3" s="540" t="s">
        <v>420</v>
      </c>
      <c r="B3" s="540"/>
      <c r="C3" s="540"/>
      <c r="D3" s="540"/>
      <c r="E3" s="540"/>
      <c r="F3" s="540"/>
      <c r="G3" s="540"/>
      <c r="H3" s="540"/>
    </row>
    <row r="4" spans="1:8" ht="13.5" x14ac:dyDescent="0.25">
      <c r="A4" s="540"/>
      <c r="B4" s="540"/>
      <c r="C4" s="540"/>
      <c r="D4" s="540"/>
      <c r="E4" s="540"/>
      <c r="F4" s="540"/>
      <c r="G4" s="540"/>
      <c r="H4" s="540"/>
    </row>
    <row r="5" spans="1:8" ht="13.5" x14ac:dyDescent="0.25">
      <c r="A5" s="536" t="s">
        <v>967</v>
      </c>
      <c r="B5" s="536"/>
      <c r="C5" s="536"/>
      <c r="D5" s="536"/>
      <c r="E5" s="536"/>
      <c r="F5" s="536"/>
      <c r="G5" s="536"/>
      <c r="H5" s="536"/>
    </row>
    <row r="6" spans="1:8" ht="27" x14ac:dyDescent="0.25">
      <c r="A6" s="540" t="s">
        <v>411</v>
      </c>
      <c r="B6" s="536" t="s">
        <v>384</v>
      </c>
      <c r="C6" s="550" t="str">
        <f>Note14!C6</f>
        <v>Year Ended 31st 
December 2021</v>
      </c>
      <c r="D6" s="550"/>
      <c r="E6" s="550"/>
      <c r="F6" s="550"/>
      <c r="G6" s="550"/>
      <c r="H6" s="402" t="s">
        <v>752</v>
      </c>
    </row>
    <row r="7" spans="1:8" s="401" customFormat="1" ht="13.5" x14ac:dyDescent="0.25">
      <c r="A7" s="540"/>
      <c r="B7" s="536"/>
      <c r="C7" s="399" t="s">
        <v>469</v>
      </c>
      <c r="D7" s="399"/>
      <c r="E7" s="399"/>
      <c r="F7" s="399" t="s">
        <v>470</v>
      </c>
      <c r="G7" s="399" t="s">
        <v>471</v>
      </c>
      <c r="H7" s="399" t="s">
        <v>469</v>
      </c>
    </row>
    <row r="8" spans="1:8" ht="27" x14ac:dyDescent="0.25">
      <c r="A8" s="536" t="s">
        <v>292</v>
      </c>
      <c r="B8" s="536"/>
      <c r="C8" s="399" t="s">
        <v>731</v>
      </c>
      <c r="D8" s="399" t="s">
        <v>730</v>
      </c>
      <c r="E8" s="402" t="s">
        <v>763</v>
      </c>
      <c r="F8" s="397"/>
      <c r="G8" s="397"/>
      <c r="H8" s="397"/>
    </row>
    <row r="9" spans="1:8" x14ac:dyDescent="0.25">
      <c r="A9" s="401">
        <v>1</v>
      </c>
      <c r="B9" s="386" t="s">
        <v>214</v>
      </c>
      <c r="C9" s="443">
        <v>481406224.13322353</v>
      </c>
      <c r="D9" s="443">
        <v>189772556.23000002</v>
      </c>
      <c r="E9" s="477">
        <f>C9-D9</f>
        <v>291633667.90322351</v>
      </c>
      <c r="F9" s="443">
        <v>360126560</v>
      </c>
      <c r="G9" s="430">
        <f>F9-D9</f>
        <v>170354003.76999998</v>
      </c>
      <c r="H9" s="443">
        <v>531034729</v>
      </c>
    </row>
    <row r="10" spans="1:8" x14ac:dyDescent="0.25">
      <c r="A10" s="401">
        <v>2</v>
      </c>
      <c r="B10" s="386" t="s">
        <v>788</v>
      </c>
      <c r="C10" s="400">
        <v>0</v>
      </c>
      <c r="D10" s="400">
        <v>0</v>
      </c>
      <c r="E10" s="400">
        <v>0</v>
      </c>
      <c r="F10" s="400">
        <v>0</v>
      </c>
      <c r="G10" s="400">
        <v>0</v>
      </c>
      <c r="H10" s="400">
        <v>0</v>
      </c>
    </row>
    <row r="11" spans="1:8" x14ac:dyDescent="0.25">
      <c r="A11" s="539"/>
      <c r="B11" s="539"/>
      <c r="C11" s="539"/>
      <c r="D11" s="539"/>
      <c r="E11" s="539"/>
      <c r="F11" s="539"/>
      <c r="G11" s="539"/>
      <c r="H11" s="539"/>
    </row>
    <row r="12" spans="1:8" ht="13.5" x14ac:dyDescent="0.25">
      <c r="A12" s="536" t="s">
        <v>293</v>
      </c>
      <c r="B12" s="536"/>
      <c r="C12" s="397">
        <f t="shared" ref="C12:H12" si="0">SUM(C9:C10)</f>
        <v>481406224.13322353</v>
      </c>
      <c r="D12" s="397">
        <f t="shared" si="0"/>
        <v>189772556.23000002</v>
      </c>
      <c r="E12" s="397">
        <f t="shared" si="0"/>
        <v>291633667.90322351</v>
      </c>
      <c r="F12" s="397">
        <f t="shared" si="0"/>
        <v>360126560</v>
      </c>
      <c r="G12" s="397">
        <f t="shared" si="0"/>
        <v>170354003.76999998</v>
      </c>
      <c r="H12" s="397">
        <f t="shared" si="0"/>
        <v>531034729</v>
      </c>
    </row>
    <row r="13" spans="1:8" x14ac:dyDescent="0.25">
      <c r="A13" s="539"/>
      <c r="B13" s="539"/>
      <c r="C13" s="539"/>
      <c r="D13" s="539"/>
      <c r="E13" s="539"/>
      <c r="F13" s="539"/>
      <c r="G13" s="539"/>
      <c r="H13" s="539"/>
    </row>
    <row r="14" spans="1:8" ht="13.5" x14ac:dyDescent="0.25">
      <c r="A14" s="536" t="s">
        <v>294</v>
      </c>
      <c r="B14" s="536"/>
      <c r="C14" s="550"/>
      <c r="D14" s="550"/>
      <c r="E14" s="550"/>
      <c r="F14" s="550"/>
      <c r="G14" s="550"/>
      <c r="H14" s="550"/>
    </row>
    <row r="15" spans="1:8" ht="13.5" x14ac:dyDescent="0.25">
      <c r="A15" s="401">
        <v>1</v>
      </c>
      <c r="B15" s="458" t="s">
        <v>879</v>
      </c>
      <c r="C15" s="478">
        <v>29328000</v>
      </c>
      <c r="D15" s="478">
        <v>29328000</v>
      </c>
      <c r="E15" s="458"/>
      <c r="F15" s="443">
        <v>42738470</v>
      </c>
      <c r="G15" s="430">
        <f>C15-F15</f>
        <v>-13410470</v>
      </c>
      <c r="H15" s="443">
        <v>24590000</v>
      </c>
    </row>
    <row r="16" spans="1:8" x14ac:dyDescent="0.25">
      <c r="A16" s="401">
        <v>2</v>
      </c>
      <c r="B16" s="479" t="s">
        <v>880</v>
      </c>
      <c r="C16" s="443">
        <v>0</v>
      </c>
      <c r="D16" s="443">
        <v>0</v>
      </c>
      <c r="E16" s="458"/>
      <c r="F16" s="443"/>
      <c r="G16" s="428"/>
      <c r="H16" s="443">
        <v>0</v>
      </c>
    </row>
    <row r="17" spans="1:8" x14ac:dyDescent="0.25">
      <c r="A17" s="401">
        <v>3</v>
      </c>
      <c r="B17" s="458" t="s">
        <v>881</v>
      </c>
      <c r="C17" s="443">
        <v>0</v>
      </c>
      <c r="D17" s="443">
        <v>0</v>
      </c>
      <c r="E17" s="458"/>
      <c r="F17" s="458"/>
      <c r="G17" s="428"/>
      <c r="H17" s="443">
        <v>480000</v>
      </c>
    </row>
    <row r="18" spans="1:8" ht="13.5" x14ac:dyDescent="0.25">
      <c r="A18" s="536" t="s">
        <v>795</v>
      </c>
      <c r="B18" s="536"/>
      <c r="C18" s="397">
        <f t="shared" ref="C18:H18" si="1">SUM(C15:C17)</f>
        <v>29328000</v>
      </c>
      <c r="D18" s="397">
        <f t="shared" si="1"/>
        <v>29328000</v>
      </c>
      <c r="E18" s="397">
        <f t="shared" si="1"/>
        <v>0</v>
      </c>
      <c r="F18" s="397">
        <f t="shared" si="1"/>
        <v>42738470</v>
      </c>
      <c r="G18" s="397">
        <f t="shared" si="1"/>
        <v>-13410470</v>
      </c>
      <c r="H18" s="397">
        <f t="shared" si="1"/>
        <v>25070000</v>
      </c>
    </row>
    <row r="19" spans="1:8" x14ac:dyDescent="0.25">
      <c r="C19" s="386"/>
      <c r="D19" s="386"/>
      <c r="E19" s="386"/>
      <c r="F19" s="386"/>
      <c r="G19" s="386"/>
      <c r="H19" s="386"/>
    </row>
    <row r="20" spans="1:8" ht="13.5" x14ac:dyDescent="0.25">
      <c r="A20" s="536" t="s">
        <v>366</v>
      </c>
      <c r="B20" s="536"/>
      <c r="C20" s="397">
        <f t="shared" ref="C20:H20" si="2">C12+C18</f>
        <v>510734224.13322353</v>
      </c>
      <c r="D20" s="397">
        <f t="shared" si="2"/>
        <v>219100556.23000002</v>
      </c>
      <c r="E20" s="397">
        <f t="shared" si="2"/>
        <v>291633667.90322351</v>
      </c>
      <c r="F20" s="397">
        <f t="shared" si="2"/>
        <v>402865030</v>
      </c>
      <c r="G20" s="397">
        <f t="shared" si="2"/>
        <v>156943533.76999998</v>
      </c>
      <c r="H20" s="397">
        <f t="shared" si="2"/>
        <v>556104729</v>
      </c>
    </row>
  </sheetData>
  <mergeCells count="16">
    <mergeCell ref="A18:B18"/>
    <mergeCell ref="A14:B14"/>
    <mergeCell ref="A20:B20"/>
    <mergeCell ref="A13:H13"/>
    <mergeCell ref="A12:B12"/>
    <mergeCell ref="C14:H14"/>
    <mergeCell ref="A6:A7"/>
    <mergeCell ref="B6:B7"/>
    <mergeCell ref="C6:G6"/>
    <mergeCell ref="A8:B8"/>
    <mergeCell ref="A11:H11"/>
    <mergeCell ref="A1:H1"/>
    <mergeCell ref="A2:H2"/>
    <mergeCell ref="A3:H3"/>
    <mergeCell ref="A4:H4"/>
    <mergeCell ref="A5:H5"/>
  </mergeCells>
  <pageMargins left="0.7" right="0.7" top="0.75" bottom="0.75" header="0.3" footer="0.3"/>
  <pageSetup paperSize="9" scale="6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H14"/>
  <sheetViews>
    <sheetView showGridLines="0" zoomScaleNormal="100" zoomScaleSheetLayoutView="118" workbookViewId="0">
      <selection sqref="A1:H11"/>
    </sheetView>
  </sheetViews>
  <sheetFormatPr defaultColWidth="9.140625" defaultRowHeight="12.75" x14ac:dyDescent="0.25"/>
  <cols>
    <col min="1" max="1" width="5.7109375" style="386" customWidth="1"/>
    <col min="2" max="2" width="20.5703125" style="386" bestFit="1" customWidth="1"/>
    <col min="3" max="3" width="19.5703125" style="386" bestFit="1" customWidth="1"/>
    <col min="4" max="4" width="19.28515625" style="386" bestFit="1" customWidth="1"/>
    <col min="5" max="6" width="19.7109375" style="386" bestFit="1" customWidth="1"/>
    <col min="7" max="7" width="19" style="386" bestFit="1" customWidth="1"/>
    <col min="8" max="8" width="19.140625" style="386" bestFit="1" customWidth="1"/>
    <col min="9" max="9" width="18" style="386" customWidth="1"/>
    <col min="10" max="10" width="14.5703125" style="386" customWidth="1"/>
    <col min="11" max="11" width="10.28515625" style="386" customWidth="1"/>
    <col min="12" max="16384" width="9.140625" style="386"/>
  </cols>
  <sheetData>
    <row r="1" spans="1:8" ht="13.5" x14ac:dyDescent="0.25">
      <c r="A1" s="540" t="str">
        <f>'5a1'!A1</f>
        <v>Olamaboro Local Government of Kogi State</v>
      </c>
      <c r="B1" s="540"/>
      <c r="C1" s="540"/>
      <c r="D1" s="540"/>
      <c r="E1" s="540"/>
      <c r="F1" s="540"/>
      <c r="G1" s="540"/>
      <c r="H1" s="540"/>
    </row>
    <row r="2" spans="1:8" ht="13.5" x14ac:dyDescent="0.25">
      <c r="A2" s="540" t="str">
        <f>'5a1'!A2</f>
        <v>Financial Statements for the Year Ended 31 December, 2021</v>
      </c>
      <c r="B2" s="540"/>
      <c r="C2" s="540"/>
      <c r="D2" s="540"/>
      <c r="E2" s="540"/>
      <c r="F2" s="540"/>
      <c r="G2" s="540"/>
      <c r="H2" s="540"/>
    </row>
    <row r="3" spans="1:8" ht="13.5" x14ac:dyDescent="0.25">
      <c r="A3" s="540" t="s">
        <v>420</v>
      </c>
      <c r="B3" s="540"/>
      <c r="C3" s="540"/>
      <c r="D3" s="540"/>
      <c r="E3" s="540"/>
      <c r="F3" s="540"/>
      <c r="G3" s="540"/>
      <c r="H3" s="540"/>
    </row>
    <row r="4" spans="1:8" ht="13.5" x14ac:dyDescent="0.25">
      <c r="A4" s="540"/>
      <c r="B4" s="540"/>
      <c r="C4" s="540"/>
      <c r="D4" s="540"/>
      <c r="E4" s="540"/>
      <c r="F4" s="540"/>
      <c r="G4" s="540"/>
      <c r="H4" s="540"/>
    </row>
    <row r="5" spans="1:8" ht="13.5" x14ac:dyDescent="0.25">
      <c r="A5" s="536" t="s">
        <v>969</v>
      </c>
      <c r="B5" s="536"/>
      <c r="C5" s="536"/>
      <c r="D5" s="536"/>
      <c r="E5" s="536"/>
      <c r="F5" s="536"/>
      <c r="G5" s="536"/>
      <c r="H5" s="536"/>
    </row>
    <row r="6" spans="1:8" s="401" customFormat="1" ht="27" x14ac:dyDescent="0.25">
      <c r="A6" s="540" t="s">
        <v>411</v>
      </c>
      <c r="B6" s="540" t="s">
        <v>384</v>
      </c>
      <c r="C6" s="540" t="str">
        <f>'5a1'!C6</f>
        <v>Year Ended 31st 
December 2021</v>
      </c>
      <c r="D6" s="540"/>
      <c r="E6" s="540"/>
      <c r="F6" s="540"/>
      <c r="G6" s="540"/>
      <c r="H6" s="409" t="s">
        <v>752</v>
      </c>
    </row>
    <row r="7" spans="1:8" s="401" customFormat="1" ht="13.5" x14ac:dyDescent="0.25">
      <c r="A7" s="540"/>
      <c r="B7" s="540"/>
      <c r="C7" s="540" t="s">
        <v>469</v>
      </c>
      <c r="D7" s="540"/>
      <c r="E7" s="540"/>
      <c r="F7" s="398" t="s">
        <v>470</v>
      </c>
      <c r="G7" s="398" t="s">
        <v>471</v>
      </c>
      <c r="H7" s="398" t="s">
        <v>469</v>
      </c>
    </row>
    <row r="8" spans="1:8" s="401" customFormat="1" ht="27" x14ac:dyDescent="0.25">
      <c r="A8" s="395" t="s">
        <v>290</v>
      </c>
      <c r="B8" s="410"/>
      <c r="C8" s="411" t="s">
        <v>882</v>
      </c>
      <c r="D8" s="398" t="s">
        <v>730</v>
      </c>
      <c r="E8" s="411" t="s">
        <v>758</v>
      </c>
      <c r="F8" s="412"/>
      <c r="G8" s="412"/>
      <c r="H8" s="412"/>
    </row>
    <row r="9" spans="1:8" x14ac:dyDescent="0.25">
      <c r="A9" s="389">
        <v>1</v>
      </c>
      <c r="B9" s="386" t="s">
        <v>968</v>
      </c>
      <c r="C9" s="474">
        <v>492006471.30000001</v>
      </c>
      <c r="D9" s="474">
        <v>205756566.33999997</v>
      </c>
      <c r="E9" s="475">
        <f>C9-D9</f>
        <v>286249904.96000004</v>
      </c>
      <c r="F9" s="474">
        <v>295374470</v>
      </c>
      <c r="G9" s="476">
        <v>-89617903.659999996</v>
      </c>
      <c r="H9" s="474">
        <v>599856851</v>
      </c>
    </row>
    <row r="10" spans="1:8" x14ac:dyDescent="0.25">
      <c r="A10" s="389"/>
      <c r="C10" s="390"/>
      <c r="D10" s="390"/>
      <c r="E10" s="390"/>
      <c r="F10" s="390"/>
      <c r="G10" s="390"/>
      <c r="H10" s="390"/>
    </row>
    <row r="11" spans="1:8" ht="13.5" x14ac:dyDescent="0.25">
      <c r="A11" s="536" t="s">
        <v>291</v>
      </c>
      <c r="B11" s="536"/>
      <c r="C11" s="397">
        <f t="shared" ref="C11:H11" si="0">SUM(C9:C10)</f>
        <v>492006471.30000001</v>
      </c>
      <c r="D11" s="397">
        <f t="shared" si="0"/>
        <v>205756566.33999997</v>
      </c>
      <c r="E11" s="397">
        <f t="shared" si="0"/>
        <v>286249904.96000004</v>
      </c>
      <c r="F11" s="397">
        <f t="shared" si="0"/>
        <v>295374470</v>
      </c>
      <c r="G11" s="397">
        <f t="shared" si="0"/>
        <v>-89617903.659999996</v>
      </c>
      <c r="H11" s="397">
        <f t="shared" si="0"/>
        <v>599856851</v>
      </c>
    </row>
    <row r="12" spans="1:8" ht="13.5" x14ac:dyDescent="0.25">
      <c r="A12" s="540"/>
      <c r="B12" s="540"/>
      <c r="C12" s="540"/>
      <c r="D12" s="540"/>
      <c r="E12" s="540"/>
      <c r="F12" s="540"/>
      <c r="G12" s="540"/>
      <c r="H12" s="540"/>
    </row>
    <row r="13" spans="1:8" x14ac:dyDescent="0.25">
      <c r="A13" s="539"/>
      <c r="B13" s="539"/>
      <c r="C13" s="539"/>
      <c r="D13" s="539"/>
      <c r="E13" s="539"/>
      <c r="F13" s="539"/>
      <c r="G13" s="539"/>
      <c r="H13" s="539"/>
    </row>
    <row r="14" spans="1:8" ht="13.5" x14ac:dyDescent="0.25">
      <c r="A14" s="536"/>
      <c r="B14" s="536"/>
      <c r="C14" s="536"/>
      <c r="D14" s="536"/>
      <c r="E14" s="536"/>
      <c r="F14" s="536"/>
      <c r="G14" s="536"/>
      <c r="H14" s="536"/>
    </row>
  </sheetData>
  <mergeCells count="13">
    <mergeCell ref="A11:B11"/>
    <mergeCell ref="A14:H14"/>
    <mergeCell ref="A12:H12"/>
    <mergeCell ref="A13:H13"/>
    <mergeCell ref="A1:H1"/>
    <mergeCell ref="A2:H2"/>
    <mergeCell ref="A3:H3"/>
    <mergeCell ref="A6:A7"/>
    <mergeCell ref="B6:B7"/>
    <mergeCell ref="C6:G6"/>
    <mergeCell ref="A4:H4"/>
    <mergeCell ref="A5:H5"/>
    <mergeCell ref="C7:E7"/>
  </mergeCells>
  <pageMargins left="0.7" right="0.7" top="0.75" bottom="0.75" header="0.3" footer="0.3"/>
  <pageSetup paperSize="9" scale="6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49B01-6F93-4C69-84E8-1812F7095739}">
  <sheetPr>
    <tabColor theme="9" tint="-0.249977111117893"/>
  </sheetPr>
  <dimension ref="A1:M79"/>
  <sheetViews>
    <sheetView showGridLines="0" zoomScaleNormal="100" zoomScaleSheetLayoutView="91" workbookViewId="0">
      <selection activeCell="A6" sqref="A6:A7"/>
    </sheetView>
  </sheetViews>
  <sheetFormatPr defaultColWidth="9.140625" defaultRowHeight="12.75" x14ac:dyDescent="0.25"/>
  <cols>
    <col min="1" max="1" width="10.85546875" style="401" bestFit="1" customWidth="1"/>
    <col min="2" max="2" width="34.28515625" style="386" customWidth="1"/>
    <col min="3" max="3" width="21.140625" style="400" bestFit="1" customWidth="1"/>
    <col min="4" max="4" width="24.28515625" style="400" customWidth="1"/>
    <col min="5" max="5" width="21.28515625" style="400" customWidth="1"/>
    <col min="6" max="6" width="20.42578125" style="391" customWidth="1"/>
    <col min="7" max="7" width="23.42578125" style="386" customWidth="1"/>
    <col min="8" max="16384" width="9.140625" style="386"/>
  </cols>
  <sheetData>
    <row r="1" spans="1:8" ht="13.5" x14ac:dyDescent="0.25">
      <c r="A1" s="540" t="str">
        <f>'6a1'!A1</f>
        <v>Olamaboro Local Government of Kogi State</v>
      </c>
      <c r="B1" s="540"/>
      <c r="C1" s="540"/>
      <c r="D1" s="540"/>
      <c r="E1" s="540"/>
      <c r="F1" s="540"/>
    </row>
    <row r="2" spans="1:8" ht="13.5" x14ac:dyDescent="0.25">
      <c r="A2" s="540" t="str">
        <f>'6a1'!A2</f>
        <v>Financial Statements for the Year Ended 31 December, 2021</v>
      </c>
      <c r="B2" s="540"/>
      <c r="C2" s="540"/>
      <c r="D2" s="540"/>
      <c r="E2" s="540"/>
      <c r="F2" s="540"/>
    </row>
    <row r="3" spans="1:8" ht="13.5" x14ac:dyDescent="0.25">
      <c r="A3" s="540" t="s">
        <v>420</v>
      </c>
      <c r="B3" s="540"/>
      <c r="C3" s="540"/>
      <c r="D3" s="540"/>
      <c r="E3" s="540"/>
      <c r="F3" s="540"/>
    </row>
    <row r="4" spans="1:8" ht="13.5" x14ac:dyDescent="0.25">
      <c r="A4" s="540"/>
      <c r="B4" s="540"/>
      <c r="C4" s="540"/>
      <c r="D4" s="540"/>
      <c r="E4" s="540"/>
      <c r="F4" s="540"/>
    </row>
    <row r="5" spans="1:8" ht="13.5" x14ac:dyDescent="0.25">
      <c r="A5" s="536" t="s">
        <v>970</v>
      </c>
      <c r="B5" s="536"/>
      <c r="C5" s="536"/>
      <c r="D5" s="536"/>
      <c r="E5" s="536"/>
      <c r="F5" s="536"/>
    </row>
    <row r="6" spans="1:8" s="389" customFormat="1" ht="27" x14ac:dyDescent="0.25">
      <c r="A6" s="646" t="s">
        <v>766</v>
      </c>
      <c r="B6" s="555" t="s">
        <v>384</v>
      </c>
      <c r="C6" s="550" t="str">
        <f>'6a1'!C6</f>
        <v>Year Ended 31st 
December 2021</v>
      </c>
      <c r="D6" s="550"/>
      <c r="E6" s="550"/>
      <c r="F6" s="402" t="s">
        <v>752</v>
      </c>
    </row>
    <row r="7" spans="1:8" s="389" customFormat="1" ht="13.5" x14ac:dyDescent="0.25">
      <c r="A7" s="555"/>
      <c r="B7" s="555"/>
      <c r="C7" s="399" t="s">
        <v>469</v>
      </c>
      <c r="D7" s="399" t="s">
        <v>470</v>
      </c>
      <c r="E7" s="399" t="s">
        <v>471</v>
      </c>
      <c r="F7" s="399" t="s">
        <v>469</v>
      </c>
    </row>
    <row r="8" spans="1:8" s="458" customFormat="1" ht="25.5" x14ac:dyDescent="0.25">
      <c r="A8" s="462">
        <v>22020101</v>
      </c>
      <c r="B8" s="428" t="s">
        <v>883</v>
      </c>
      <c r="C8" s="463">
        <v>23256676.189999998</v>
      </c>
      <c r="D8" s="443">
        <v>18956000</v>
      </c>
      <c r="E8" s="464">
        <f>D8-C8</f>
        <v>-4300676.1899999976</v>
      </c>
      <c r="F8" s="422">
        <v>12738097</v>
      </c>
    </row>
    <row r="9" spans="1:8" s="458" customFormat="1" x14ac:dyDescent="0.25">
      <c r="A9" s="462">
        <v>22020102</v>
      </c>
      <c r="B9" s="428" t="s">
        <v>884</v>
      </c>
      <c r="C9" s="463">
        <v>62575698.579999998</v>
      </c>
      <c r="D9" s="443">
        <v>17103500</v>
      </c>
      <c r="E9" s="464">
        <f>D9-C9</f>
        <v>-45472198.579999998</v>
      </c>
      <c r="F9" s="422">
        <v>32384918</v>
      </c>
      <c r="H9" s="464"/>
    </row>
    <row r="10" spans="1:8" s="458" customFormat="1" ht="25.5" x14ac:dyDescent="0.25">
      <c r="A10" s="462">
        <v>22020301</v>
      </c>
      <c r="B10" s="428" t="s">
        <v>885</v>
      </c>
      <c r="C10" s="443">
        <v>23845833.329999998</v>
      </c>
      <c r="D10" s="443">
        <v>15230000</v>
      </c>
      <c r="E10" s="464">
        <f>D10-C10</f>
        <v>-8615833.3299999982</v>
      </c>
      <c r="F10" s="422">
        <v>13887552.5</v>
      </c>
      <c r="H10" s="464"/>
    </row>
    <row r="11" spans="1:8" s="458" customFormat="1" x14ac:dyDescent="0.25">
      <c r="A11" s="462">
        <v>22020303</v>
      </c>
      <c r="B11" s="428" t="s">
        <v>886</v>
      </c>
      <c r="C11" s="443"/>
      <c r="D11" s="443">
        <v>500000</v>
      </c>
      <c r="E11" s="464">
        <f t="shared" ref="E11:E56" si="0">D11-C11</f>
        <v>500000</v>
      </c>
      <c r="F11" s="422"/>
    </row>
    <row r="12" spans="1:8" s="458" customFormat="1" ht="25.5" x14ac:dyDescent="0.25">
      <c r="A12" s="462">
        <v>22020305</v>
      </c>
      <c r="B12" s="428" t="s">
        <v>887</v>
      </c>
      <c r="C12" s="443">
        <v>7873433.1799999997</v>
      </c>
      <c r="D12" s="443">
        <v>11185000</v>
      </c>
      <c r="E12" s="464">
        <f t="shared" si="0"/>
        <v>3311566.8200000003</v>
      </c>
      <c r="F12" s="422">
        <v>12637005.970000001</v>
      </c>
    </row>
    <row r="13" spans="1:8" s="458" customFormat="1" x14ac:dyDescent="0.25">
      <c r="A13" s="462">
        <v>22020306</v>
      </c>
      <c r="B13" s="428" t="s">
        <v>888</v>
      </c>
      <c r="C13" s="443">
        <v>6128261.9100000001</v>
      </c>
      <c r="D13" s="443">
        <v>10135000</v>
      </c>
      <c r="E13" s="464">
        <f t="shared" si="0"/>
        <v>4006738.09</v>
      </c>
      <c r="F13" s="422">
        <v>7537893.1600000001</v>
      </c>
    </row>
    <row r="14" spans="1:8" s="458" customFormat="1" ht="25.5" x14ac:dyDescent="0.25">
      <c r="A14" s="462">
        <v>22020307</v>
      </c>
      <c r="B14" s="428" t="s">
        <v>889</v>
      </c>
      <c r="C14" s="443">
        <v>16646463.33</v>
      </c>
      <c r="D14" s="443">
        <v>13709600</v>
      </c>
      <c r="E14" s="464">
        <f t="shared" si="0"/>
        <v>-2936863.33</v>
      </c>
      <c r="F14" s="422">
        <v>64892102.100000001</v>
      </c>
    </row>
    <row r="15" spans="1:8" s="458" customFormat="1" ht="25.5" x14ac:dyDescent="0.25">
      <c r="A15" s="462">
        <v>22020310</v>
      </c>
      <c r="B15" s="428" t="s">
        <v>890</v>
      </c>
      <c r="C15" s="463">
        <v>19281877.66</v>
      </c>
      <c r="D15" s="443">
        <v>2800000</v>
      </c>
      <c r="E15" s="464">
        <f t="shared" si="0"/>
        <v>-16481877.66</v>
      </c>
      <c r="F15" s="422">
        <v>6023809.5300000003</v>
      </c>
    </row>
    <row r="16" spans="1:8" s="458" customFormat="1" ht="25.5" x14ac:dyDescent="0.25">
      <c r="A16" s="462">
        <v>22020311</v>
      </c>
      <c r="B16" s="428" t="s">
        <v>891</v>
      </c>
      <c r="C16" s="443">
        <v>51628017.619999997</v>
      </c>
      <c r="D16" s="443">
        <v>88500000</v>
      </c>
      <c r="E16" s="464">
        <f t="shared" si="0"/>
        <v>36871982.380000003</v>
      </c>
      <c r="F16" s="422">
        <v>0</v>
      </c>
    </row>
    <row r="17" spans="1:8" s="458" customFormat="1" ht="25.5" x14ac:dyDescent="0.25">
      <c r="A17" s="462">
        <v>22020401</v>
      </c>
      <c r="B17" s="428" t="s">
        <v>892</v>
      </c>
      <c r="C17" s="443">
        <v>5810500</v>
      </c>
      <c r="D17" s="443">
        <v>5680000</v>
      </c>
      <c r="E17" s="464">
        <f t="shared" si="0"/>
        <v>-130500</v>
      </c>
      <c r="F17" s="422">
        <v>3479052.5</v>
      </c>
      <c r="H17" s="464"/>
    </row>
    <row r="18" spans="1:8" s="458" customFormat="1" x14ac:dyDescent="0.25">
      <c r="A18" s="462">
        <v>22020402</v>
      </c>
      <c r="B18" s="428" t="s">
        <v>893</v>
      </c>
      <c r="C18" s="443">
        <v>0</v>
      </c>
      <c r="D18" s="443">
        <v>2300000</v>
      </c>
      <c r="E18" s="464">
        <f t="shared" si="0"/>
        <v>2300000</v>
      </c>
      <c r="F18" s="422">
        <v>0</v>
      </c>
    </row>
    <row r="19" spans="1:8" s="458" customFormat="1" ht="25.5" x14ac:dyDescent="0.25">
      <c r="A19" s="462">
        <v>22020403</v>
      </c>
      <c r="B19" s="428" t="s">
        <v>894</v>
      </c>
      <c r="C19" s="443">
        <v>1555000</v>
      </c>
      <c r="D19" s="443">
        <v>3950000</v>
      </c>
      <c r="E19" s="464">
        <f t="shared" si="0"/>
        <v>2395000</v>
      </c>
      <c r="F19" s="422">
        <v>1145000</v>
      </c>
    </row>
    <row r="20" spans="1:8" s="458" customFormat="1" ht="25.5" x14ac:dyDescent="0.25">
      <c r="A20" s="462">
        <v>22020405</v>
      </c>
      <c r="B20" s="428" t="s">
        <v>895</v>
      </c>
      <c r="C20" s="463">
        <v>305000</v>
      </c>
      <c r="D20" s="443">
        <v>1800000</v>
      </c>
      <c r="E20" s="464">
        <f t="shared" si="0"/>
        <v>1495000</v>
      </c>
      <c r="F20" s="422"/>
    </row>
    <row r="21" spans="1:8" s="458" customFormat="1" x14ac:dyDescent="0.25">
      <c r="A21" s="462">
        <v>22020406</v>
      </c>
      <c r="B21" s="428" t="s">
        <v>896</v>
      </c>
      <c r="C21" s="443"/>
      <c r="D21" s="443">
        <v>3900000</v>
      </c>
      <c r="E21" s="464">
        <f t="shared" si="0"/>
        <v>3900000</v>
      </c>
      <c r="F21" s="422">
        <v>280000</v>
      </c>
    </row>
    <row r="22" spans="1:8" s="458" customFormat="1" x14ac:dyDescent="0.25">
      <c r="A22" s="462">
        <v>22020413</v>
      </c>
      <c r="B22" s="428" t="s">
        <v>897</v>
      </c>
      <c r="C22" s="400"/>
      <c r="D22" s="400">
        <v>1299000</v>
      </c>
      <c r="E22" s="464">
        <f t="shared" si="0"/>
        <v>1299000</v>
      </c>
      <c r="F22" s="386"/>
    </row>
    <row r="23" spans="1:8" s="458" customFormat="1" x14ac:dyDescent="0.25">
      <c r="A23" s="462">
        <v>22020501</v>
      </c>
      <c r="B23" s="428" t="s">
        <v>898</v>
      </c>
      <c r="C23" s="443"/>
      <c r="D23" s="443">
        <v>12905000</v>
      </c>
      <c r="E23" s="464">
        <f t="shared" si="0"/>
        <v>12905000</v>
      </c>
      <c r="F23" s="422">
        <v>5193809.5199999996</v>
      </c>
    </row>
    <row r="24" spans="1:8" s="458" customFormat="1" x14ac:dyDescent="0.25">
      <c r="A24" s="462">
        <v>22020601</v>
      </c>
      <c r="B24" s="428" t="s">
        <v>899</v>
      </c>
      <c r="C24" s="443">
        <v>2800000</v>
      </c>
      <c r="D24" s="443">
        <v>12000000</v>
      </c>
      <c r="E24" s="464">
        <f t="shared" si="0"/>
        <v>9200000</v>
      </c>
      <c r="F24" s="422">
        <v>19030000</v>
      </c>
    </row>
    <row r="25" spans="1:8" s="458" customFormat="1" x14ac:dyDescent="0.25">
      <c r="A25" s="462">
        <v>22020602</v>
      </c>
      <c r="B25" s="428" t="s">
        <v>900</v>
      </c>
      <c r="C25" s="443"/>
      <c r="D25" s="443">
        <v>1000000</v>
      </c>
      <c r="E25" s="464">
        <f t="shared" si="0"/>
        <v>1000000</v>
      </c>
      <c r="F25" s="422">
        <v>350000</v>
      </c>
    </row>
    <row r="26" spans="1:8" s="458" customFormat="1" ht="25.5" x14ac:dyDescent="0.25">
      <c r="A26" s="462">
        <v>22020604</v>
      </c>
      <c r="B26" s="428" t="s">
        <v>901</v>
      </c>
      <c r="C26" s="443">
        <v>58000000</v>
      </c>
      <c r="D26" s="443">
        <v>66000000</v>
      </c>
      <c r="E26" s="464">
        <f t="shared" si="0"/>
        <v>8000000</v>
      </c>
      <c r="F26" s="422">
        <v>17000000</v>
      </c>
    </row>
    <row r="27" spans="1:8" s="458" customFormat="1" x14ac:dyDescent="0.25">
      <c r="A27" s="462">
        <v>22020605</v>
      </c>
      <c r="B27" s="428" t="s">
        <v>902</v>
      </c>
      <c r="C27" s="443">
        <v>1649882.06</v>
      </c>
      <c r="D27" s="443">
        <v>14974900</v>
      </c>
      <c r="E27" s="464">
        <f t="shared" si="0"/>
        <v>13325017.939999999</v>
      </c>
      <c r="F27" s="422">
        <v>44361172.869999997</v>
      </c>
    </row>
    <row r="28" spans="1:8" s="458" customFormat="1" x14ac:dyDescent="0.25">
      <c r="A28" s="462">
        <v>22020701</v>
      </c>
      <c r="B28" s="428" t="s">
        <v>903</v>
      </c>
      <c r="C28" s="443">
        <v>31277237.690000001</v>
      </c>
      <c r="D28" s="443">
        <v>44300000</v>
      </c>
      <c r="E28" s="464">
        <f t="shared" si="0"/>
        <v>13022762.309999999</v>
      </c>
      <c r="F28" s="422">
        <v>82372196.319999993</v>
      </c>
    </row>
    <row r="29" spans="1:8" s="458" customFormat="1" x14ac:dyDescent="0.25">
      <c r="A29" s="462">
        <v>22020703</v>
      </c>
      <c r="B29" s="428" t="s">
        <v>904</v>
      </c>
      <c r="C29" s="443">
        <v>6500000</v>
      </c>
      <c r="D29" s="443">
        <v>1000000</v>
      </c>
      <c r="E29" s="464">
        <f t="shared" si="0"/>
        <v>-5500000</v>
      </c>
      <c r="F29" s="422">
        <v>0</v>
      </c>
    </row>
    <row r="30" spans="1:8" s="458" customFormat="1" x14ac:dyDescent="0.25">
      <c r="A30" s="462">
        <v>22020706</v>
      </c>
      <c r="B30" s="428" t="s">
        <v>905</v>
      </c>
      <c r="C30" s="443"/>
      <c r="D30" s="443">
        <v>250000</v>
      </c>
      <c r="E30" s="464">
        <f t="shared" si="0"/>
        <v>250000</v>
      </c>
      <c r="F30" s="422"/>
    </row>
    <row r="31" spans="1:8" s="458" customFormat="1" x14ac:dyDescent="0.25">
      <c r="A31" s="462">
        <v>22020707</v>
      </c>
      <c r="B31" s="428" t="s">
        <v>906</v>
      </c>
      <c r="C31" s="400"/>
      <c r="D31" s="400">
        <v>1800000</v>
      </c>
      <c r="E31" s="464">
        <f t="shared" si="0"/>
        <v>1800000</v>
      </c>
      <c r="F31" s="386"/>
    </row>
    <row r="32" spans="1:8" s="458" customFormat="1" x14ac:dyDescent="0.25">
      <c r="A32" s="462">
        <v>22020708</v>
      </c>
      <c r="B32" s="428" t="s">
        <v>907</v>
      </c>
      <c r="C32" s="400"/>
      <c r="D32" s="400">
        <v>2471560</v>
      </c>
      <c r="E32" s="464">
        <f t="shared" si="0"/>
        <v>2471560</v>
      </c>
      <c r="F32" s="386"/>
    </row>
    <row r="33" spans="1:7" s="458" customFormat="1" x14ac:dyDescent="0.25">
      <c r="A33" s="462">
        <v>22020801</v>
      </c>
      <c r="B33" s="428" t="s">
        <v>908</v>
      </c>
      <c r="C33" s="443">
        <v>250000</v>
      </c>
      <c r="D33" s="443">
        <v>10096070</v>
      </c>
      <c r="E33" s="464">
        <f t="shared" si="0"/>
        <v>9846070</v>
      </c>
      <c r="F33" s="422">
        <v>0</v>
      </c>
    </row>
    <row r="34" spans="1:7" s="458" customFormat="1" ht="25.5" x14ac:dyDescent="0.25">
      <c r="A34" s="462">
        <v>22020802</v>
      </c>
      <c r="B34" s="428" t="s">
        <v>909</v>
      </c>
      <c r="C34" s="443"/>
      <c r="D34" s="443">
        <v>1477000</v>
      </c>
      <c r="E34" s="464">
        <f t="shared" si="0"/>
        <v>1477000</v>
      </c>
      <c r="F34" s="422">
        <v>2500000</v>
      </c>
    </row>
    <row r="35" spans="1:7" s="458" customFormat="1" x14ac:dyDescent="0.25">
      <c r="A35" s="462">
        <v>22020803</v>
      </c>
      <c r="B35" s="428" t="s">
        <v>910</v>
      </c>
      <c r="C35" s="443">
        <v>110000</v>
      </c>
      <c r="D35" s="443">
        <v>5414000</v>
      </c>
      <c r="E35" s="464">
        <f t="shared" si="0"/>
        <v>5304000</v>
      </c>
      <c r="F35" s="422">
        <v>4384000</v>
      </c>
    </row>
    <row r="36" spans="1:7" s="458" customFormat="1" x14ac:dyDescent="0.25">
      <c r="A36" s="462">
        <v>22021001</v>
      </c>
      <c r="B36" s="428" t="s">
        <v>911</v>
      </c>
      <c r="C36" s="443">
        <v>10258257.140000001</v>
      </c>
      <c r="D36" s="443">
        <v>14224500</v>
      </c>
      <c r="E36" s="464">
        <f t="shared" si="0"/>
        <v>3966242.8599999994</v>
      </c>
      <c r="F36" s="422">
        <v>1615900</v>
      </c>
    </row>
    <row r="37" spans="1:7" s="458" customFormat="1" x14ac:dyDescent="0.25">
      <c r="A37" s="462">
        <v>22021002</v>
      </c>
      <c r="B37" s="428" t="s">
        <v>912</v>
      </c>
      <c r="C37" s="443"/>
      <c r="D37" s="443">
        <v>11000000</v>
      </c>
      <c r="E37" s="464">
        <f t="shared" si="0"/>
        <v>11000000</v>
      </c>
      <c r="F37" s="422">
        <v>0</v>
      </c>
    </row>
    <row r="38" spans="1:7" s="458" customFormat="1" x14ac:dyDescent="0.25">
      <c r="A38" s="462">
        <v>22021003</v>
      </c>
      <c r="B38" s="428" t="s">
        <v>913</v>
      </c>
      <c r="C38" s="443">
        <v>20000</v>
      </c>
      <c r="D38" s="443">
        <v>3000000</v>
      </c>
      <c r="E38" s="464">
        <f t="shared" si="0"/>
        <v>2980000</v>
      </c>
      <c r="F38" s="422">
        <v>990000</v>
      </c>
    </row>
    <row r="39" spans="1:7" s="458" customFormat="1" x14ac:dyDescent="0.25">
      <c r="A39" s="462">
        <v>22021004</v>
      </c>
      <c r="B39" s="428" t="s">
        <v>914</v>
      </c>
      <c r="C39" s="443">
        <v>63312538.159999996</v>
      </c>
      <c r="D39" s="443">
        <v>8300000</v>
      </c>
      <c r="E39" s="464">
        <f t="shared" si="0"/>
        <v>-55012538.159999996</v>
      </c>
      <c r="F39" s="422">
        <v>44943631.869999997</v>
      </c>
    </row>
    <row r="40" spans="1:7" s="458" customFormat="1" x14ac:dyDescent="0.25">
      <c r="A40" s="462">
        <v>22021007</v>
      </c>
      <c r="B40" s="428" t="s">
        <v>915</v>
      </c>
      <c r="C40" s="443">
        <v>85770656.159999996</v>
      </c>
      <c r="D40" s="443">
        <v>25343840</v>
      </c>
      <c r="E40" s="464">
        <f t="shared" si="0"/>
        <v>-60426816.159999996</v>
      </c>
      <c r="F40" s="422">
        <v>42050931.340000004</v>
      </c>
    </row>
    <row r="41" spans="1:7" s="458" customFormat="1" x14ac:dyDescent="0.25">
      <c r="A41" s="462">
        <v>22021009</v>
      </c>
      <c r="B41" s="428" t="s">
        <v>916</v>
      </c>
      <c r="C41" s="443"/>
      <c r="D41" s="443">
        <v>1500000</v>
      </c>
      <c r="E41" s="464">
        <f t="shared" si="0"/>
        <v>1500000</v>
      </c>
      <c r="F41" s="422">
        <v>0</v>
      </c>
    </row>
    <row r="42" spans="1:7" s="458" customFormat="1" x14ac:dyDescent="0.25">
      <c r="A42" s="462">
        <v>22021021</v>
      </c>
      <c r="B42" s="428" t="s">
        <v>917</v>
      </c>
      <c r="C42" s="400">
        <v>4000000</v>
      </c>
      <c r="D42" s="400">
        <v>2100000</v>
      </c>
      <c r="E42" s="464">
        <f t="shared" si="0"/>
        <v>-1900000</v>
      </c>
      <c r="F42" s="386">
        <v>16839891</v>
      </c>
    </row>
    <row r="43" spans="1:7" s="458" customFormat="1" x14ac:dyDescent="0.25">
      <c r="A43" s="462">
        <v>22040109</v>
      </c>
      <c r="B43" s="428" t="s">
        <v>918</v>
      </c>
      <c r="C43" s="400"/>
      <c r="D43" s="400">
        <v>3814380</v>
      </c>
      <c r="E43" s="464">
        <f t="shared" si="0"/>
        <v>3814380</v>
      </c>
      <c r="F43" s="386">
        <v>0</v>
      </c>
      <c r="G43" s="464"/>
    </row>
    <row r="44" spans="1:7" s="458" customFormat="1" x14ac:dyDescent="0.25">
      <c r="A44" s="462" t="s">
        <v>919</v>
      </c>
      <c r="B44" s="428" t="s">
        <v>920</v>
      </c>
      <c r="C44" s="400">
        <v>1800000</v>
      </c>
      <c r="D44" s="400"/>
      <c r="E44" s="464"/>
      <c r="F44" s="386"/>
      <c r="G44" s="464"/>
    </row>
    <row r="45" spans="1:7" s="458" customFormat="1" x14ac:dyDescent="0.25">
      <c r="A45" s="462" t="s">
        <v>921</v>
      </c>
      <c r="B45" s="428" t="s">
        <v>922</v>
      </c>
      <c r="C45" s="400">
        <v>1300000</v>
      </c>
      <c r="D45" s="400"/>
      <c r="E45" s="464"/>
      <c r="F45" s="386"/>
      <c r="G45" s="464"/>
    </row>
    <row r="46" spans="1:7" s="458" customFormat="1" ht="25.5" x14ac:dyDescent="0.25">
      <c r="A46" s="462" t="s">
        <v>923</v>
      </c>
      <c r="B46" s="428" t="s">
        <v>924</v>
      </c>
      <c r="C46" s="400">
        <v>5290071.41</v>
      </c>
      <c r="D46" s="400"/>
      <c r="E46" s="464"/>
      <c r="F46" s="386"/>
      <c r="G46" s="464"/>
    </row>
    <row r="47" spans="1:7" s="428" customFormat="1" x14ac:dyDescent="0.25">
      <c r="A47" s="465">
        <v>22040103</v>
      </c>
      <c r="B47" s="466" t="s">
        <v>925</v>
      </c>
      <c r="C47" s="400">
        <v>5000000</v>
      </c>
      <c r="D47" s="467">
        <v>151700000</v>
      </c>
      <c r="E47" s="464">
        <f t="shared" si="0"/>
        <v>146700000</v>
      </c>
      <c r="F47" s="468"/>
    </row>
    <row r="48" spans="1:7" s="458" customFormat="1" ht="25.5" x14ac:dyDescent="0.25">
      <c r="A48" s="442">
        <v>22040101</v>
      </c>
      <c r="B48" s="428" t="s">
        <v>926</v>
      </c>
      <c r="C48" s="443">
        <v>310752701.04000002</v>
      </c>
      <c r="D48" s="443">
        <v>312206970</v>
      </c>
      <c r="E48" s="464">
        <f t="shared" si="0"/>
        <v>1454268.9599999785</v>
      </c>
      <c r="F48" s="422">
        <v>370633293.04000002</v>
      </c>
    </row>
    <row r="49" spans="1:7" s="458" customFormat="1" ht="13.5" x14ac:dyDescent="0.25">
      <c r="A49" s="442"/>
      <c r="B49" s="469" t="s">
        <v>927</v>
      </c>
      <c r="C49" s="443"/>
      <c r="D49" s="443"/>
      <c r="E49" s="464"/>
      <c r="F49" s="422"/>
    </row>
    <row r="50" spans="1:7" s="458" customFormat="1" x14ac:dyDescent="0.25">
      <c r="A50" s="442">
        <v>22040101</v>
      </c>
      <c r="B50" s="428" t="s">
        <v>928</v>
      </c>
      <c r="C50" s="470">
        <v>11714215.34</v>
      </c>
      <c r="D50" s="470">
        <v>8003300</v>
      </c>
      <c r="E50" s="464">
        <f t="shared" si="0"/>
        <v>-3710915.34</v>
      </c>
      <c r="F50" s="471">
        <v>19038809.780000001</v>
      </c>
    </row>
    <row r="51" spans="1:7" s="458" customFormat="1" x14ac:dyDescent="0.25">
      <c r="A51" s="442">
        <v>22040101</v>
      </c>
      <c r="B51" s="428" t="s">
        <v>929</v>
      </c>
      <c r="C51" s="470">
        <v>12418620.890000001</v>
      </c>
      <c r="D51" s="470">
        <v>5000000</v>
      </c>
      <c r="E51" s="464">
        <f t="shared" si="0"/>
        <v>-7418620.8900000006</v>
      </c>
      <c r="F51" s="471">
        <v>13714589.17</v>
      </c>
    </row>
    <row r="52" spans="1:7" s="458" customFormat="1" x14ac:dyDescent="0.25">
      <c r="A52" s="442">
        <v>22040101</v>
      </c>
      <c r="B52" s="428" t="s">
        <v>930</v>
      </c>
      <c r="C52" s="470">
        <v>20093809.07</v>
      </c>
      <c r="D52" s="470">
        <v>7387430</v>
      </c>
      <c r="E52" s="464">
        <f t="shared" si="0"/>
        <v>-12706379.07</v>
      </c>
      <c r="F52" s="471">
        <v>21092274.25</v>
      </c>
    </row>
    <row r="53" spans="1:7" s="458" customFormat="1" x14ac:dyDescent="0.25">
      <c r="A53" s="442">
        <v>22040101</v>
      </c>
      <c r="B53" s="428" t="s">
        <v>931</v>
      </c>
      <c r="C53" s="470">
        <v>15304332.439999999</v>
      </c>
      <c r="D53" s="470">
        <v>6432000</v>
      </c>
      <c r="E53" s="464">
        <f t="shared" si="0"/>
        <v>-8872332.4399999995</v>
      </c>
      <c r="F53" s="471">
        <v>16194976.99</v>
      </c>
    </row>
    <row r="54" spans="1:7" s="458" customFormat="1" x14ac:dyDescent="0.25">
      <c r="A54" s="442">
        <v>22040101</v>
      </c>
      <c r="B54" s="428" t="s">
        <v>932</v>
      </c>
      <c r="C54" s="470">
        <v>4926641.6399999997</v>
      </c>
      <c r="D54" s="470">
        <v>1411480</v>
      </c>
      <c r="E54" s="464">
        <f t="shared" si="0"/>
        <v>-3515161.6399999997</v>
      </c>
      <c r="F54" s="471">
        <v>1890778.57</v>
      </c>
    </row>
    <row r="55" spans="1:7" s="458" customFormat="1" ht="25.5" x14ac:dyDescent="0.25">
      <c r="A55" s="442">
        <v>22040101</v>
      </c>
      <c r="B55" s="428" t="s">
        <v>933</v>
      </c>
      <c r="C55" s="470">
        <v>99534881.700000003</v>
      </c>
      <c r="D55" s="470">
        <v>6500000</v>
      </c>
      <c r="E55" s="464">
        <f t="shared" si="0"/>
        <v>-93034881.700000003</v>
      </c>
      <c r="F55" s="471">
        <v>9269286</v>
      </c>
    </row>
    <row r="56" spans="1:7" s="458" customFormat="1" x14ac:dyDescent="0.25">
      <c r="A56" s="442">
        <v>22060202</v>
      </c>
      <c r="B56" s="428" t="s">
        <v>934</v>
      </c>
      <c r="C56" s="470"/>
      <c r="D56" s="470">
        <v>61433360</v>
      </c>
      <c r="E56" s="464">
        <f t="shared" si="0"/>
        <v>61433360</v>
      </c>
      <c r="F56" s="471">
        <v>55849328</v>
      </c>
    </row>
    <row r="57" spans="1:7" s="458" customFormat="1" ht="13.5" x14ac:dyDescent="0.2">
      <c r="A57" s="442">
        <v>31040104</v>
      </c>
      <c r="B57" s="469" t="s">
        <v>935</v>
      </c>
      <c r="C57" s="470"/>
      <c r="D57" s="470"/>
      <c r="E57" s="464"/>
      <c r="F57" s="420">
        <v>17195545</v>
      </c>
    </row>
    <row r="58" spans="1:7" s="473" customFormat="1" x14ac:dyDescent="0.2">
      <c r="A58" s="442">
        <v>31040104</v>
      </c>
      <c r="B58" s="467" t="s">
        <v>936</v>
      </c>
      <c r="C58" s="463">
        <v>3974737.51</v>
      </c>
      <c r="D58" s="463">
        <v>2160330</v>
      </c>
      <c r="E58" s="463">
        <v>190477.7</v>
      </c>
      <c r="F58" s="472"/>
    </row>
    <row r="59" spans="1:7" s="473" customFormat="1" x14ac:dyDescent="0.2">
      <c r="A59" s="442">
        <v>31040104</v>
      </c>
      <c r="B59" s="467" t="s">
        <v>937</v>
      </c>
      <c r="C59" s="463">
        <v>941071.42</v>
      </c>
      <c r="D59" s="463">
        <v>2160330</v>
      </c>
      <c r="E59" s="463">
        <v>41071.42</v>
      </c>
      <c r="F59" s="472"/>
    </row>
    <row r="60" spans="1:7" s="473" customFormat="1" x14ac:dyDescent="0.2">
      <c r="A60" s="442">
        <v>31040104</v>
      </c>
      <c r="B60" s="467" t="s">
        <v>938</v>
      </c>
      <c r="C60" s="463">
        <v>17432662.119999889</v>
      </c>
      <c r="D60" s="463">
        <v>2160330</v>
      </c>
      <c r="E60" s="463">
        <v>2183042.08</v>
      </c>
      <c r="F60" s="472"/>
    </row>
    <row r="61" spans="1:7" ht="13.5" x14ac:dyDescent="0.25">
      <c r="A61" s="398" t="s">
        <v>363</v>
      </c>
      <c r="B61" s="396"/>
      <c r="C61" s="394">
        <f>SUM(C8:C60)</f>
        <v>993339077.59000003</v>
      </c>
      <c r="D61" s="394">
        <v>1000093890</v>
      </c>
      <c r="E61" s="394">
        <v>6754812.4100000001</v>
      </c>
      <c r="F61" s="393">
        <f>SUM(F8:F60)</f>
        <v>961515844.48000002</v>
      </c>
    </row>
    <row r="62" spans="1:7" x14ac:dyDescent="0.25">
      <c r="B62" s="396"/>
      <c r="C62" s="391"/>
      <c r="D62" s="391"/>
      <c r="E62" s="391">
        <f t="shared" ref="E62" si="1">D62-C62</f>
        <v>0</v>
      </c>
    </row>
    <row r="63" spans="1:7" x14ac:dyDescent="0.25">
      <c r="G63" s="400"/>
    </row>
    <row r="69" spans="2:13" s="401" customFormat="1" x14ac:dyDescent="0.25">
      <c r="B69" s="386"/>
      <c r="C69" s="400"/>
      <c r="D69" s="400"/>
      <c r="E69" s="400"/>
      <c r="F69" s="391"/>
      <c r="G69" s="386"/>
      <c r="H69" s="386"/>
      <c r="I69" s="386"/>
      <c r="J69" s="386"/>
      <c r="K69" s="386"/>
      <c r="L69" s="386"/>
      <c r="M69" s="386"/>
    </row>
    <row r="70" spans="2:13" s="401" customFormat="1" x14ac:dyDescent="0.25">
      <c r="B70" s="386"/>
      <c r="C70" s="400"/>
      <c r="D70" s="400"/>
      <c r="E70" s="400"/>
      <c r="F70" s="391"/>
      <c r="G70" s="386"/>
      <c r="H70" s="386"/>
      <c r="I70" s="386"/>
      <c r="J70" s="386"/>
      <c r="K70" s="386"/>
      <c r="L70" s="386"/>
      <c r="M70" s="386"/>
    </row>
    <row r="71" spans="2:13" s="401" customFormat="1" x14ac:dyDescent="0.25">
      <c r="B71" s="386"/>
      <c r="C71" s="400"/>
      <c r="D71" s="400"/>
      <c r="E71" s="400"/>
      <c r="F71" s="391"/>
      <c r="G71" s="386"/>
      <c r="H71" s="386"/>
      <c r="I71" s="386"/>
      <c r="J71" s="386"/>
      <c r="K71" s="386"/>
      <c r="L71" s="386"/>
      <c r="M71" s="386"/>
    </row>
    <row r="72" spans="2:13" s="401" customFormat="1" x14ac:dyDescent="0.25">
      <c r="B72" s="386"/>
      <c r="C72" s="400"/>
      <c r="D72" s="400"/>
      <c r="E72" s="400"/>
      <c r="F72" s="391"/>
      <c r="G72" s="386"/>
      <c r="H72" s="386"/>
      <c r="I72" s="386"/>
      <c r="J72" s="386"/>
      <c r="K72" s="386"/>
      <c r="L72" s="386"/>
      <c r="M72" s="386"/>
    </row>
    <row r="73" spans="2:13" s="401" customFormat="1" x14ac:dyDescent="0.25">
      <c r="B73" s="386"/>
      <c r="C73" s="400"/>
      <c r="D73" s="400"/>
      <c r="E73" s="400"/>
      <c r="F73" s="391"/>
      <c r="G73" s="386"/>
      <c r="H73" s="386"/>
      <c r="I73" s="386"/>
      <c r="J73" s="386"/>
      <c r="K73" s="386"/>
      <c r="L73" s="386"/>
      <c r="M73" s="386"/>
    </row>
    <row r="74" spans="2:13" s="401" customFormat="1" x14ac:dyDescent="0.25">
      <c r="B74" s="386"/>
      <c r="C74" s="400"/>
      <c r="D74" s="400"/>
      <c r="E74" s="400"/>
      <c r="F74" s="391"/>
      <c r="G74" s="386"/>
      <c r="H74" s="386"/>
      <c r="I74" s="386"/>
      <c r="J74" s="386"/>
      <c r="K74" s="386"/>
      <c r="L74" s="386"/>
      <c r="M74" s="386"/>
    </row>
    <row r="75" spans="2:13" s="401" customFormat="1" x14ac:dyDescent="0.25">
      <c r="B75" s="386"/>
      <c r="C75" s="400"/>
      <c r="D75" s="400"/>
      <c r="E75" s="400"/>
      <c r="F75" s="391"/>
      <c r="G75" s="386"/>
      <c r="H75" s="386"/>
      <c r="I75" s="386"/>
      <c r="J75" s="386"/>
      <c r="K75" s="386"/>
      <c r="L75" s="386"/>
      <c r="M75" s="386"/>
    </row>
    <row r="76" spans="2:13" s="401" customFormat="1" x14ac:dyDescent="0.25">
      <c r="B76" s="386"/>
      <c r="C76" s="400"/>
      <c r="D76" s="400"/>
      <c r="E76" s="400"/>
      <c r="F76" s="391"/>
      <c r="G76" s="386"/>
      <c r="H76" s="386"/>
      <c r="I76" s="386"/>
      <c r="J76" s="386"/>
      <c r="K76" s="386"/>
      <c r="L76" s="386"/>
      <c r="M76" s="386"/>
    </row>
    <row r="77" spans="2:13" s="401" customFormat="1" x14ac:dyDescent="0.25">
      <c r="B77" s="386"/>
      <c r="C77" s="400"/>
      <c r="D77" s="400"/>
      <c r="E77" s="400"/>
      <c r="F77" s="391"/>
      <c r="G77" s="386"/>
      <c r="H77" s="386"/>
      <c r="I77" s="386"/>
      <c r="J77" s="386"/>
      <c r="K77" s="386"/>
      <c r="L77" s="386"/>
      <c r="M77" s="386"/>
    </row>
    <row r="79" spans="2:13" s="401" customFormat="1" x14ac:dyDescent="0.25">
      <c r="B79" s="386"/>
      <c r="C79" s="400"/>
      <c r="D79" s="400"/>
      <c r="E79" s="400"/>
      <c r="F79" s="391"/>
      <c r="G79" s="386"/>
      <c r="H79" s="386"/>
      <c r="I79" s="386"/>
      <c r="J79" s="386"/>
      <c r="K79" s="386"/>
      <c r="L79" s="386"/>
      <c r="M79" s="386"/>
    </row>
  </sheetData>
  <mergeCells count="8">
    <mergeCell ref="A6:A7"/>
    <mergeCell ref="B6:B7"/>
    <mergeCell ref="C6:E6"/>
    <mergeCell ref="A1:F1"/>
    <mergeCell ref="A2:F2"/>
    <mergeCell ref="A3:F3"/>
    <mergeCell ref="A4:F4"/>
    <mergeCell ref="A5:F5"/>
  </mergeCells>
  <pageMargins left="0.7" right="0.7" top="0.75" bottom="0.75" header="0.3" footer="0.3"/>
  <pageSetup paperSize="9" scale="64" orientation="portrait" r:id="rId1"/>
  <rowBreaks count="1" manualBreakCount="1">
    <brk id="62" max="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249977111117893"/>
  </sheetPr>
  <dimension ref="A1:M36"/>
  <sheetViews>
    <sheetView showGridLines="0" topLeftCell="A32" zoomScale="110" zoomScaleNormal="110" zoomScaleSheetLayoutView="86" workbookViewId="0">
      <selection activeCell="F35" sqref="F35"/>
    </sheetView>
  </sheetViews>
  <sheetFormatPr defaultColWidth="9.140625" defaultRowHeight="12.75" x14ac:dyDescent="0.25"/>
  <cols>
    <col min="1" max="1" width="40.85546875" style="386" bestFit="1" customWidth="1"/>
    <col min="2" max="2" width="15.140625" style="386" bestFit="1" customWidth="1"/>
    <col min="3" max="3" width="14.7109375" style="386" bestFit="1" customWidth="1"/>
    <col min="4" max="4" width="14.140625" style="386" bestFit="1" customWidth="1"/>
    <col min="5" max="5" width="16.28515625" style="386" bestFit="1" customWidth="1"/>
    <col min="6" max="6" width="18.42578125" style="386" bestFit="1" customWidth="1"/>
    <col min="7" max="7" width="13.7109375" style="386" bestFit="1" customWidth="1"/>
    <col min="8" max="8" width="13" style="386" bestFit="1" customWidth="1"/>
    <col min="9" max="9" width="16.42578125" style="386" bestFit="1" customWidth="1"/>
    <col min="10" max="10" width="24.140625" style="386" customWidth="1"/>
    <col min="11" max="11" width="20.85546875" style="386" customWidth="1"/>
    <col min="12" max="12" width="25.5703125" style="386" customWidth="1"/>
    <col min="13" max="16384" width="9.140625" style="386"/>
  </cols>
  <sheetData>
    <row r="1" spans="1:13" ht="13.5" x14ac:dyDescent="0.25">
      <c r="A1" s="540" t="str">
        <f>Note22!A1</f>
        <v>Olamaboro Local Government of Kogi State</v>
      </c>
      <c r="B1" s="540"/>
      <c r="C1" s="540"/>
      <c r="D1" s="540"/>
      <c r="E1" s="540"/>
      <c r="F1" s="540"/>
      <c r="G1" s="540"/>
      <c r="H1" s="540"/>
      <c r="I1" s="540"/>
    </row>
    <row r="2" spans="1:13" ht="13.5" x14ac:dyDescent="0.25">
      <c r="A2" s="540" t="str">
        <f>Note22!A2</f>
        <v>Financial Statements for the Year Ended 31 December, 2021</v>
      </c>
      <c r="B2" s="540"/>
      <c r="C2" s="540"/>
      <c r="D2" s="540"/>
      <c r="E2" s="540"/>
      <c r="F2" s="540"/>
      <c r="G2" s="540"/>
      <c r="H2" s="540"/>
      <c r="I2" s="540"/>
    </row>
    <row r="3" spans="1:13" ht="13.5" x14ac:dyDescent="0.25">
      <c r="A3" s="540" t="s">
        <v>420</v>
      </c>
      <c r="B3" s="540"/>
      <c r="C3" s="540"/>
      <c r="D3" s="540"/>
      <c r="E3" s="540"/>
      <c r="F3" s="540"/>
      <c r="G3" s="540"/>
      <c r="H3" s="540"/>
      <c r="I3" s="540"/>
    </row>
    <row r="4" spans="1:13" ht="13.5" x14ac:dyDescent="0.25">
      <c r="A4" s="540"/>
      <c r="B4" s="540"/>
      <c r="C4" s="540"/>
      <c r="D4" s="540"/>
      <c r="E4" s="540"/>
      <c r="F4" s="540"/>
      <c r="G4" s="540"/>
      <c r="H4" s="540"/>
      <c r="I4" s="540"/>
    </row>
    <row r="5" spans="1:13" ht="13.5" x14ac:dyDescent="0.25">
      <c r="A5" s="536" t="s">
        <v>789</v>
      </c>
      <c r="B5" s="536"/>
      <c r="C5" s="536"/>
      <c r="D5" s="536"/>
      <c r="E5" s="536"/>
      <c r="F5" s="536"/>
      <c r="G5" s="536"/>
      <c r="H5" s="536"/>
      <c r="I5" s="536"/>
    </row>
    <row r="6" spans="1:13" ht="13.5" x14ac:dyDescent="0.25">
      <c r="A6" s="540"/>
      <c r="B6" s="540"/>
      <c r="C6" s="540"/>
      <c r="D6" s="540"/>
      <c r="E6" s="540"/>
      <c r="F6" s="540"/>
      <c r="G6" s="540"/>
      <c r="H6" s="540"/>
      <c r="I6" s="540"/>
    </row>
    <row r="7" spans="1:13" s="398" customFormat="1" ht="27" x14ac:dyDescent="0.25">
      <c r="A7" s="398" t="s">
        <v>384</v>
      </c>
      <c r="B7" s="457" t="s">
        <v>855</v>
      </c>
      <c r="C7" s="457" t="s">
        <v>856</v>
      </c>
      <c r="D7" s="457" t="s">
        <v>857</v>
      </c>
      <c r="E7" s="457" t="s">
        <v>858</v>
      </c>
      <c r="F7" s="457" t="s">
        <v>972</v>
      </c>
      <c r="G7" s="457" t="s">
        <v>859</v>
      </c>
      <c r="H7" s="457" t="s">
        <v>971</v>
      </c>
      <c r="I7" s="398" t="s">
        <v>1</v>
      </c>
      <c r="J7" s="401"/>
    </row>
    <row r="8" spans="1:13" s="392" customFormat="1" ht="16.5" customHeight="1" x14ac:dyDescent="0.25">
      <c r="A8" s="403" t="s">
        <v>259</v>
      </c>
      <c r="B8" s="404" t="s">
        <v>246</v>
      </c>
      <c r="C8" s="404" t="s">
        <v>246</v>
      </c>
      <c r="D8" s="404" t="s">
        <v>246</v>
      </c>
      <c r="E8" s="404" t="s">
        <v>246</v>
      </c>
      <c r="F8" s="404" t="s">
        <v>246</v>
      </c>
      <c r="G8" s="404" t="s">
        <v>246</v>
      </c>
      <c r="H8" s="404" t="s">
        <v>246</v>
      </c>
      <c r="I8" s="404" t="s">
        <v>246</v>
      </c>
    </row>
    <row r="9" spans="1:13" x14ac:dyDescent="0.25">
      <c r="A9" s="458" t="s">
        <v>860</v>
      </c>
      <c r="B9" s="436">
        <v>14387349</v>
      </c>
      <c r="C9" s="436">
        <v>108736000</v>
      </c>
      <c r="D9" s="436">
        <v>653746335</v>
      </c>
      <c r="E9" s="436">
        <v>4180840346</v>
      </c>
      <c r="F9" s="436">
        <v>165696000</v>
      </c>
      <c r="G9" s="436">
        <v>29353094</v>
      </c>
      <c r="H9" s="436">
        <v>81539367</v>
      </c>
      <c r="I9" s="386">
        <v>5152759125</v>
      </c>
    </row>
    <row r="10" spans="1:13" x14ac:dyDescent="0.25">
      <c r="A10" s="458" t="s">
        <v>861</v>
      </c>
      <c r="B10" s="436">
        <v>0</v>
      </c>
      <c r="C10" s="436">
        <v>0</v>
      </c>
      <c r="D10" s="436">
        <v>0</v>
      </c>
      <c r="E10" s="436">
        <v>0</v>
      </c>
      <c r="F10" s="436">
        <v>242572697</v>
      </c>
      <c r="G10" s="436">
        <v>0</v>
      </c>
      <c r="H10" s="436">
        <v>0</v>
      </c>
    </row>
    <row r="11" spans="1:13" x14ac:dyDescent="0.25">
      <c r="A11" s="458" t="s">
        <v>862</v>
      </c>
      <c r="B11" s="436">
        <v>0</v>
      </c>
      <c r="C11" s="436">
        <v>0</v>
      </c>
      <c r="D11" s="436">
        <v>0</v>
      </c>
      <c r="E11" s="436">
        <v>0</v>
      </c>
      <c r="F11" s="436">
        <v>0</v>
      </c>
      <c r="G11" s="436">
        <v>0</v>
      </c>
      <c r="H11" s="436">
        <v>0</v>
      </c>
      <c r="I11" s="386">
        <f>SUM(B11:G11)</f>
        <v>0</v>
      </c>
    </row>
    <row r="12" spans="1:13" x14ac:dyDescent="0.25">
      <c r="A12" s="458" t="s">
        <v>451</v>
      </c>
      <c r="B12" s="436">
        <v>0</v>
      </c>
      <c r="C12" s="436">
        <v>0</v>
      </c>
      <c r="D12" s="436">
        <v>0</v>
      </c>
      <c r="E12" s="436">
        <v>0</v>
      </c>
      <c r="F12" s="436">
        <v>0</v>
      </c>
      <c r="G12" s="436">
        <v>0</v>
      </c>
      <c r="H12" s="436">
        <v>0</v>
      </c>
      <c r="I12" s="386">
        <f>SUM(B12:G12)</f>
        <v>0</v>
      </c>
    </row>
    <row r="13" spans="1:13" x14ac:dyDescent="0.25">
      <c r="A13" s="458" t="s">
        <v>863</v>
      </c>
      <c r="B13" s="436">
        <v>0</v>
      </c>
      <c r="C13" s="436">
        <v>0</v>
      </c>
      <c r="D13" s="436">
        <v>0</v>
      </c>
      <c r="E13" s="436">
        <v>0</v>
      </c>
      <c r="F13" s="436">
        <v>0</v>
      </c>
      <c r="G13" s="436">
        <v>0</v>
      </c>
      <c r="H13" s="436">
        <v>0</v>
      </c>
      <c r="I13" s="386">
        <f>SUM(B13:G13)</f>
        <v>0</v>
      </c>
    </row>
    <row r="14" spans="1:13" x14ac:dyDescent="0.25">
      <c r="A14" s="458" t="s">
        <v>864</v>
      </c>
      <c r="B14" s="436">
        <v>0</v>
      </c>
      <c r="C14" s="436">
        <v>0</v>
      </c>
      <c r="D14" s="436">
        <v>0</v>
      </c>
      <c r="E14" s="436">
        <v>0</v>
      </c>
      <c r="F14" s="436">
        <v>0</v>
      </c>
      <c r="G14" s="436">
        <v>-7801662.8300000001</v>
      </c>
      <c r="H14" s="436">
        <v>0</v>
      </c>
      <c r="I14" s="386">
        <v>0</v>
      </c>
    </row>
    <row r="15" spans="1:13" ht="13.5" x14ac:dyDescent="0.25">
      <c r="A15" s="540"/>
      <c r="B15" s="540"/>
      <c r="C15" s="540"/>
      <c r="D15" s="540"/>
      <c r="E15" s="540"/>
      <c r="F15" s="540"/>
      <c r="G15" s="540"/>
      <c r="H15" s="540"/>
      <c r="I15" s="540"/>
      <c r="L15" s="392"/>
      <c r="M15" s="392"/>
    </row>
    <row r="16" spans="1:13" ht="13.5" x14ac:dyDescent="0.25">
      <c r="A16" s="392" t="s">
        <v>746</v>
      </c>
      <c r="B16" s="392">
        <f t="shared" ref="B16:G16" si="0">SUM(B9:B14)</f>
        <v>14387349</v>
      </c>
      <c r="C16" s="392">
        <f t="shared" si="0"/>
        <v>108736000</v>
      </c>
      <c r="D16" s="392">
        <f t="shared" si="0"/>
        <v>653746335</v>
      </c>
      <c r="E16" s="392">
        <f t="shared" si="0"/>
        <v>4180840346</v>
      </c>
      <c r="F16" s="392">
        <f t="shared" si="0"/>
        <v>408268697</v>
      </c>
      <c r="G16" s="392">
        <f t="shared" si="0"/>
        <v>21551431.170000002</v>
      </c>
      <c r="H16" s="392">
        <f t="shared" ref="H16" si="1">SUM(H9:H14)</f>
        <v>81539367</v>
      </c>
      <c r="I16" s="392">
        <v>5469069525</v>
      </c>
    </row>
    <row r="17" spans="1:12" ht="13.5" x14ac:dyDescent="0.25">
      <c r="I17" s="392">
        <f>SUM(B17:G17)</f>
        <v>0</v>
      </c>
    </row>
    <row r="18" spans="1:12" s="392" customFormat="1" ht="13.5" x14ac:dyDescent="0.25">
      <c r="A18" s="403" t="s">
        <v>492</v>
      </c>
      <c r="B18" s="386"/>
      <c r="C18" s="386"/>
      <c r="D18" s="386"/>
      <c r="E18" s="386"/>
      <c r="F18" s="386"/>
      <c r="G18" s="386"/>
      <c r="H18" s="386"/>
      <c r="I18" s="392">
        <f>SUM(B18:G18)</f>
        <v>0</v>
      </c>
      <c r="K18" s="386"/>
      <c r="L18" s="386"/>
    </row>
    <row r="19" spans="1:12" s="405" customFormat="1" ht="13.5" x14ac:dyDescent="0.25">
      <c r="A19" s="405" t="s">
        <v>382</v>
      </c>
      <c r="B19" s="406">
        <v>0.2</v>
      </c>
      <c r="C19" s="406">
        <v>0.25</v>
      </c>
      <c r="D19" s="406">
        <v>0</v>
      </c>
      <c r="E19" s="406">
        <v>0.02</v>
      </c>
      <c r="F19" s="407" t="s">
        <v>973</v>
      </c>
      <c r="G19" s="406">
        <v>0.2</v>
      </c>
      <c r="H19" s="406">
        <v>0.2</v>
      </c>
      <c r="I19" s="392"/>
      <c r="K19" s="408"/>
      <c r="L19" s="408"/>
    </row>
    <row r="20" spans="1:12" s="458" customFormat="1" x14ac:dyDescent="0.25">
      <c r="A20" s="458" t="s">
        <v>865</v>
      </c>
      <c r="B20" s="436">
        <v>2877470</v>
      </c>
      <c r="C20" s="436">
        <v>21747200</v>
      </c>
      <c r="D20" s="436">
        <v>0</v>
      </c>
      <c r="E20" s="436">
        <v>83616807</v>
      </c>
      <c r="F20" s="436">
        <v>16570</v>
      </c>
      <c r="G20" s="436">
        <v>5870619</v>
      </c>
      <c r="H20" s="436">
        <v>0</v>
      </c>
      <c r="I20" s="436">
        <v>0</v>
      </c>
    </row>
    <row r="21" spans="1:12" s="458" customFormat="1" ht="13.5" x14ac:dyDescent="0.25">
      <c r="A21" s="458" t="s">
        <v>866</v>
      </c>
      <c r="B21" s="459">
        <v>0</v>
      </c>
      <c r="C21" s="459">
        <v>0</v>
      </c>
      <c r="D21" s="459">
        <v>0</v>
      </c>
      <c r="E21" s="459">
        <v>0</v>
      </c>
      <c r="F21" s="459">
        <v>0</v>
      </c>
      <c r="G21" s="459">
        <v>0</v>
      </c>
      <c r="H21" s="459">
        <v>0</v>
      </c>
      <c r="I21" s="459">
        <f t="shared" ref="I21:I24" si="2">SUM(B21:H21)</f>
        <v>0</v>
      </c>
    </row>
    <row r="22" spans="1:12" s="458" customFormat="1" ht="13.5" x14ac:dyDescent="0.25">
      <c r="A22" s="458" t="s">
        <v>864</v>
      </c>
      <c r="B22" s="459">
        <v>0</v>
      </c>
      <c r="C22" s="459">
        <v>0</v>
      </c>
      <c r="D22" s="459">
        <v>0</v>
      </c>
      <c r="E22" s="459">
        <v>0</v>
      </c>
      <c r="F22" s="459">
        <v>0</v>
      </c>
      <c r="G22" s="459">
        <v>0</v>
      </c>
      <c r="H22" s="459">
        <v>0</v>
      </c>
      <c r="I22" s="459">
        <f t="shared" si="2"/>
        <v>0</v>
      </c>
    </row>
    <row r="23" spans="1:12" s="458" customFormat="1" ht="13.5" x14ac:dyDescent="0.25">
      <c r="A23" s="458" t="s">
        <v>867</v>
      </c>
      <c r="B23" s="459">
        <v>0</v>
      </c>
      <c r="C23" s="459">
        <v>0</v>
      </c>
      <c r="D23" s="459">
        <v>0</v>
      </c>
      <c r="E23" s="459">
        <v>0</v>
      </c>
      <c r="F23" s="459">
        <v>0</v>
      </c>
      <c r="G23" s="459">
        <v>0</v>
      </c>
      <c r="H23" s="459">
        <v>0</v>
      </c>
      <c r="I23" s="459">
        <f t="shared" si="2"/>
        <v>0</v>
      </c>
    </row>
    <row r="24" spans="1:12" s="458" customFormat="1" x14ac:dyDescent="0.25">
      <c r="A24" s="458" t="s">
        <v>868</v>
      </c>
      <c r="B24" s="436">
        <f>B20</f>
        <v>2877470</v>
      </c>
      <c r="C24" s="436">
        <f t="shared" ref="C24:E24" si="3">C20</f>
        <v>21747200</v>
      </c>
      <c r="D24" s="436">
        <f t="shared" si="3"/>
        <v>0</v>
      </c>
      <c r="E24" s="436">
        <f t="shared" si="3"/>
        <v>83616807</v>
      </c>
      <c r="F24" s="436">
        <v>40827</v>
      </c>
      <c r="G24" s="436">
        <v>4310286</v>
      </c>
      <c r="H24" s="436">
        <v>16307873</v>
      </c>
      <c r="I24" s="436">
        <f t="shared" si="2"/>
        <v>128900463</v>
      </c>
    </row>
    <row r="25" spans="1:12" s="458" customFormat="1" ht="13.5" x14ac:dyDescent="0.25">
      <c r="A25" s="460" t="s">
        <v>869</v>
      </c>
      <c r="B25" s="459">
        <f>B20+B24</f>
        <v>5754940</v>
      </c>
      <c r="C25" s="459">
        <f>C20+C24</f>
        <v>43494400</v>
      </c>
      <c r="D25" s="459">
        <f t="shared" ref="D25" si="4">D24</f>
        <v>0</v>
      </c>
      <c r="E25" s="459">
        <f>E20+E24</f>
        <v>167233614</v>
      </c>
      <c r="F25" s="459">
        <f>F20+F24</f>
        <v>57397</v>
      </c>
      <c r="G25" s="459">
        <f>G20+G24</f>
        <v>10180905</v>
      </c>
      <c r="H25" s="459">
        <f>H20+H24</f>
        <v>16307873</v>
      </c>
      <c r="I25" s="459">
        <v>243037128</v>
      </c>
    </row>
    <row r="26" spans="1:12" ht="13.5" x14ac:dyDescent="0.25">
      <c r="I26" s="392"/>
    </row>
    <row r="27" spans="1:12" s="392" customFormat="1" ht="13.5" x14ac:dyDescent="0.25">
      <c r="A27" s="403" t="s">
        <v>493</v>
      </c>
      <c r="B27" s="386"/>
      <c r="C27" s="386"/>
      <c r="D27" s="386"/>
      <c r="E27" s="386"/>
      <c r="F27" s="386"/>
      <c r="G27" s="386"/>
      <c r="H27" s="386"/>
      <c r="K27" s="386"/>
      <c r="L27" s="386"/>
    </row>
    <row r="28" spans="1:12" ht="13.5" x14ac:dyDescent="0.25">
      <c r="A28" s="392" t="str">
        <f>A22</f>
        <v>Disposal During the Year</v>
      </c>
      <c r="B28" s="386">
        <v>0</v>
      </c>
      <c r="C28" s="386">
        <v>0</v>
      </c>
      <c r="E28" s="386">
        <v>0</v>
      </c>
      <c r="F28" s="386">
        <v>0</v>
      </c>
      <c r="I28" s="392">
        <v>0</v>
      </c>
    </row>
    <row r="29" spans="1:12" ht="13.5" x14ac:dyDescent="0.25">
      <c r="A29" s="392" t="s">
        <v>464</v>
      </c>
      <c r="B29" s="386">
        <v>0</v>
      </c>
      <c r="C29" s="386">
        <v>0</v>
      </c>
      <c r="E29" s="386">
        <v>0</v>
      </c>
      <c r="F29" s="386">
        <v>0</v>
      </c>
      <c r="I29" s="392">
        <v>0</v>
      </c>
    </row>
    <row r="30" spans="1:12" ht="13.5" x14ac:dyDescent="0.25">
      <c r="A30" s="392" t="s">
        <v>465</v>
      </c>
      <c r="B30" s="386">
        <v>0</v>
      </c>
      <c r="C30" s="386">
        <v>0</v>
      </c>
      <c r="E30" s="386">
        <v>0</v>
      </c>
      <c r="F30" s="386">
        <v>0</v>
      </c>
      <c r="I30" s="392">
        <v>0</v>
      </c>
    </row>
    <row r="31" spans="1:12" ht="13.5" x14ac:dyDescent="0.25">
      <c r="A31" s="392" t="str">
        <f>A25</f>
        <v>Balance C/F Dec 31, 2021</v>
      </c>
      <c r="B31" s="386">
        <v>0</v>
      </c>
      <c r="C31" s="386">
        <v>0</v>
      </c>
      <c r="E31" s="386">
        <v>0</v>
      </c>
      <c r="F31" s="386">
        <v>0</v>
      </c>
      <c r="I31" s="392">
        <v>0</v>
      </c>
    </row>
    <row r="32" spans="1:12" ht="13.5" x14ac:dyDescent="0.25">
      <c r="I32" s="392"/>
    </row>
    <row r="33" spans="1:9" ht="13.5" x14ac:dyDescent="0.25">
      <c r="A33" s="403" t="s">
        <v>494</v>
      </c>
      <c r="I33" s="392"/>
    </row>
    <row r="34" spans="1:9" s="458" customFormat="1" ht="13.5" x14ac:dyDescent="0.25">
      <c r="A34" s="460" t="s">
        <v>870</v>
      </c>
      <c r="B34" s="461">
        <f>B16-B25</f>
        <v>8632409</v>
      </c>
      <c r="C34" s="461">
        <f t="shared" ref="C34:I34" si="5">C16-C25</f>
        <v>65241600</v>
      </c>
      <c r="D34" s="461">
        <f t="shared" si="5"/>
        <v>653746335</v>
      </c>
      <c r="E34" s="461">
        <f t="shared" si="5"/>
        <v>4013606732</v>
      </c>
      <c r="F34" s="461">
        <v>408211301</v>
      </c>
      <c r="G34" s="461">
        <f t="shared" si="5"/>
        <v>11370526.170000002</v>
      </c>
      <c r="H34" s="461">
        <f t="shared" si="5"/>
        <v>65231494</v>
      </c>
      <c r="I34" s="461">
        <f t="shared" si="5"/>
        <v>5226032397</v>
      </c>
    </row>
    <row r="35" spans="1:9" s="392" customFormat="1" ht="13.5" x14ac:dyDescent="0.25"/>
    <row r="36" spans="1:9" x14ac:dyDescent="0.25">
      <c r="A36" s="539"/>
      <c r="B36" s="539"/>
      <c r="C36" s="539"/>
      <c r="D36" s="539"/>
      <c r="E36" s="539"/>
      <c r="F36" s="539"/>
      <c r="G36" s="539"/>
      <c r="H36" s="539"/>
      <c r="I36" s="539"/>
    </row>
  </sheetData>
  <mergeCells count="8">
    <mergeCell ref="A36:I36"/>
    <mergeCell ref="A1:I1"/>
    <mergeCell ref="A3:I3"/>
    <mergeCell ref="A5:I5"/>
    <mergeCell ref="A15:I15"/>
    <mergeCell ref="A2:I2"/>
    <mergeCell ref="A4:I4"/>
    <mergeCell ref="A6:I6"/>
  </mergeCells>
  <pageMargins left="0.7" right="0.7" top="0.75" bottom="0.75" header="0.3" footer="0.3"/>
  <pageSetup paperSize="9" scale="6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249977111117893"/>
  </sheetPr>
  <dimension ref="A1:G12"/>
  <sheetViews>
    <sheetView showGridLines="0" zoomScaleNormal="100" zoomScaleSheetLayoutView="98" workbookViewId="0">
      <selection sqref="A1:F9"/>
    </sheetView>
  </sheetViews>
  <sheetFormatPr defaultColWidth="9.140625" defaultRowHeight="12.75" x14ac:dyDescent="0.25"/>
  <cols>
    <col min="1" max="1" width="7" style="386" bestFit="1" customWidth="1"/>
    <col min="2" max="2" width="42" style="386" bestFit="1" customWidth="1"/>
    <col min="3" max="3" width="15.42578125" style="400" bestFit="1" customWidth="1"/>
    <col min="4" max="4" width="12.5703125" style="386" customWidth="1"/>
    <col min="5" max="5" width="19.28515625" style="400" bestFit="1" customWidth="1"/>
    <col min="6" max="6" width="18.5703125" style="400" bestFit="1" customWidth="1"/>
    <col min="7" max="7" width="18.140625" style="386" customWidth="1"/>
    <col min="8" max="16384" width="9.140625" style="386"/>
  </cols>
  <sheetData>
    <row r="1" spans="1:7" ht="13.5" x14ac:dyDescent="0.25">
      <c r="A1" s="540" t="str">
        <f>Note17!A1</f>
        <v>Olamaboro Local Government of Kogi State</v>
      </c>
      <c r="B1" s="540"/>
      <c r="C1" s="540"/>
      <c r="D1" s="540"/>
      <c r="E1" s="540"/>
      <c r="F1" s="540"/>
    </row>
    <row r="2" spans="1:7" ht="13.5" x14ac:dyDescent="0.25">
      <c r="A2" s="540" t="str">
        <f>Note17!A2</f>
        <v>Financial Statements for the Year Ended 31 December, 2021</v>
      </c>
      <c r="B2" s="540"/>
      <c r="C2" s="540"/>
      <c r="D2" s="540"/>
      <c r="E2" s="540"/>
      <c r="F2" s="540"/>
    </row>
    <row r="3" spans="1:7" ht="13.5" x14ac:dyDescent="0.25">
      <c r="A3" s="540" t="s">
        <v>420</v>
      </c>
      <c r="B3" s="540"/>
      <c r="C3" s="540"/>
      <c r="D3" s="540"/>
      <c r="E3" s="540"/>
      <c r="F3" s="540"/>
    </row>
    <row r="4" spans="1:7" ht="13.5" x14ac:dyDescent="0.25">
      <c r="A4" s="540"/>
      <c r="B4" s="540"/>
      <c r="C4" s="540"/>
      <c r="D4" s="540"/>
      <c r="E4" s="540"/>
      <c r="F4" s="540"/>
    </row>
    <row r="5" spans="1:7" ht="13.5" x14ac:dyDescent="0.25">
      <c r="A5" s="536" t="s">
        <v>981</v>
      </c>
      <c r="B5" s="536"/>
      <c r="C5" s="536"/>
      <c r="D5" s="536"/>
      <c r="E5" s="536"/>
      <c r="F5" s="536"/>
    </row>
    <row r="6" spans="1:7" ht="27" x14ac:dyDescent="0.25">
      <c r="A6" s="540" t="s">
        <v>411</v>
      </c>
      <c r="B6" s="536" t="s">
        <v>384</v>
      </c>
      <c r="C6" s="540" t="str">
        <f>Note17!C6</f>
        <v>Year Ended 31st 
December 2021</v>
      </c>
      <c r="D6" s="540"/>
      <c r="E6" s="540"/>
      <c r="F6" s="402" t="s">
        <v>752</v>
      </c>
    </row>
    <row r="7" spans="1:7" ht="13.5" x14ac:dyDescent="0.25">
      <c r="A7" s="540"/>
      <c r="B7" s="536"/>
      <c r="C7" s="394" t="s">
        <v>469</v>
      </c>
      <c r="D7" s="393" t="s">
        <v>470</v>
      </c>
      <c r="E7" s="394" t="s">
        <v>471</v>
      </c>
      <c r="F7" s="394" t="s">
        <v>469</v>
      </c>
    </row>
    <row r="8" spans="1:7" x14ac:dyDescent="0.2">
      <c r="A8" s="401">
        <v>1</v>
      </c>
      <c r="B8" s="386" t="s">
        <v>974</v>
      </c>
      <c r="C8" s="455">
        <v>909900.49</v>
      </c>
      <c r="D8" s="386">
        <v>0</v>
      </c>
      <c r="E8" s="400">
        <f>D8-C8</f>
        <v>-909900.49</v>
      </c>
      <c r="F8" s="455">
        <v>13736472</v>
      </c>
    </row>
    <row r="9" spans="1:7" ht="13.5" x14ac:dyDescent="0.25">
      <c r="A9" s="536" t="s">
        <v>266</v>
      </c>
      <c r="B9" s="536"/>
      <c r="C9" s="397">
        <f>SUM(C8:C8)</f>
        <v>909900.49</v>
      </c>
      <c r="D9" s="392">
        <f>SUM(D8:D8)</f>
        <v>0</v>
      </c>
      <c r="E9" s="397">
        <v>149736478</v>
      </c>
      <c r="F9" s="397">
        <f>SUM(F8:F8)</f>
        <v>13736472</v>
      </c>
      <c r="G9" s="392"/>
    </row>
    <row r="10" spans="1:7" ht="13.5" x14ac:dyDescent="0.25">
      <c r="A10" s="540"/>
      <c r="B10" s="540"/>
      <c r="C10" s="540"/>
      <c r="D10" s="540"/>
      <c r="E10" s="540"/>
      <c r="F10" s="540"/>
    </row>
    <row r="11" spans="1:7" x14ac:dyDescent="0.25">
      <c r="A11" s="539"/>
      <c r="B11" s="539"/>
      <c r="C11" s="539"/>
      <c r="D11" s="539"/>
      <c r="E11" s="539"/>
      <c r="F11" s="539"/>
    </row>
    <row r="12" spans="1:7" ht="13.5" x14ac:dyDescent="0.25">
      <c r="A12" s="536"/>
      <c r="B12" s="536"/>
      <c r="C12" s="536"/>
      <c r="D12" s="536"/>
      <c r="E12" s="536"/>
      <c r="F12" s="536"/>
    </row>
  </sheetData>
  <mergeCells count="12">
    <mergeCell ref="A9:B9"/>
    <mergeCell ref="A10:F10"/>
    <mergeCell ref="A11:F11"/>
    <mergeCell ref="A12:F12"/>
    <mergeCell ref="A6:A7"/>
    <mergeCell ref="B6:B7"/>
    <mergeCell ref="C6:E6"/>
    <mergeCell ref="A1:F1"/>
    <mergeCell ref="A2:F2"/>
    <mergeCell ref="A3:F3"/>
    <mergeCell ref="A4:F4"/>
    <mergeCell ref="A5:F5"/>
  </mergeCells>
  <pageMargins left="0.7" right="0.7" top="0.75" bottom="0.75" header="0.3" footer="0.3"/>
  <pageSetup paperSize="9" scale="6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249977111117893"/>
  </sheetPr>
  <dimension ref="A1:D12"/>
  <sheetViews>
    <sheetView showGridLines="0" zoomScaleNormal="100" zoomScaleSheetLayoutView="142" workbookViewId="0">
      <selection activeCell="A5" sqref="A5:D12"/>
    </sheetView>
  </sheetViews>
  <sheetFormatPr defaultColWidth="9.140625" defaultRowHeight="12.75" x14ac:dyDescent="0.25"/>
  <cols>
    <col min="1" max="1" width="7" style="401" bestFit="1" customWidth="1"/>
    <col min="2" max="2" width="49.42578125" style="386" customWidth="1"/>
    <col min="3" max="3" width="18.85546875" style="400" bestFit="1" customWidth="1"/>
    <col min="4" max="4" width="18.28515625" style="400" bestFit="1" customWidth="1"/>
    <col min="5" max="16384" width="9.140625" style="386"/>
  </cols>
  <sheetData>
    <row r="1" spans="1:4" ht="13.5" x14ac:dyDescent="0.25">
      <c r="A1" s="540" t="str">
        <f>'9'!A1</f>
        <v>Olamaboro Local Government of Kogi State</v>
      </c>
      <c r="B1" s="540"/>
      <c r="C1" s="540"/>
      <c r="D1" s="540"/>
    </row>
    <row r="2" spans="1:4" ht="13.5" x14ac:dyDescent="0.25">
      <c r="A2" s="540" t="str">
        <f>'9'!A2</f>
        <v>Financial Statements for the Year Ended 31 December, 2021</v>
      </c>
      <c r="B2" s="540"/>
      <c r="C2" s="540"/>
      <c r="D2" s="540"/>
    </row>
    <row r="3" spans="1:4" ht="13.5" x14ac:dyDescent="0.25">
      <c r="A3" s="540" t="s">
        <v>420</v>
      </c>
      <c r="B3" s="540"/>
      <c r="C3" s="540"/>
      <c r="D3" s="540"/>
    </row>
    <row r="4" spans="1:4" x14ac:dyDescent="0.25">
      <c r="A4" s="539"/>
      <c r="B4" s="539"/>
      <c r="C4" s="539"/>
      <c r="D4" s="539"/>
    </row>
    <row r="5" spans="1:4" ht="13.5" x14ac:dyDescent="0.25">
      <c r="A5" s="536" t="s">
        <v>975</v>
      </c>
      <c r="B5" s="536"/>
      <c r="C5" s="536"/>
      <c r="D5" s="536"/>
    </row>
    <row r="6" spans="1:4" ht="27" x14ac:dyDescent="0.25">
      <c r="A6" s="395"/>
      <c r="B6" s="395"/>
      <c r="C6" s="402" t="s">
        <v>784</v>
      </c>
      <c r="D6" s="402" t="s">
        <v>752</v>
      </c>
    </row>
    <row r="7" spans="1:4" ht="13.5" x14ac:dyDescent="0.25">
      <c r="A7" s="398" t="s">
        <v>411</v>
      </c>
      <c r="B7" s="392" t="s">
        <v>418</v>
      </c>
      <c r="C7" s="399" t="s">
        <v>419</v>
      </c>
      <c r="D7" s="399" t="s">
        <v>419</v>
      </c>
    </row>
    <row r="8" spans="1:4" x14ac:dyDescent="0.2">
      <c r="A8" s="401">
        <v>1</v>
      </c>
      <c r="B8" s="396" t="s">
        <v>421</v>
      </c>
      <c r="C8" s="455">
        <v>0</v>
      </c>
      <c r="D8" s="455">
        <v>1.22</v>
      </c>
    </row>
    <row r="9" spans="1:4" x14ac:dyDescent="0.2">
      <c r="A9" s="401">
        <v>2</v>
      </c>
      <c r="B9" s="437" t="s">
        <v>876</v>
      </c>
      <c r="C9" s="455">
        <v>6485357.6500000004</v>
      </c>
      <c r="D9" s="455">
        <v>36668167.710000001</v>
      </c>
    </row>
    <row r="10" spans="1:4" x14ac:dyDescent="0.2">
      <c r="A10" s="401">
        <v>3</v>
      </c>
      <c r="B10" s="437" t="s">
        <v>877</v>
      </c>
      <c r="C10" s="455">
        <v>1078693.49</v>
      </c>
      <c r="D10" s="455">
        <v>0</v>
      </c>
    </row>
    <row r="11" spans="1:4" x14ac:dyDescent="0.2">
      <c r="A11" s="401">
        <v>4</v>
      </c>
      <c r="B11" s="437" t="s">
        <v>878</v>
      </c>
      <c r="C11" s="455">
        <v>1467.02</v>
      </c>
      <c r="D11" s="455">
        <v>100212.12</v>
      </c>
    </row>
    <row r="12" spans="1:4" ht="13.5" x14ac:dyDescent="0.25">
      <c r="A12" s="539"/>
      <c r="B12" s="539"/>
      <c r="C12" s="397">
        <f>SUM(C8:C11)</f>
        <v>7565518.1600000001</v>
      </c>
      <c r="D12" s="397">
        <f>SUM(D8:D11)</f>
        <v>36768381.049999997</v>
      </c>
    </row>
  </sheetData>
  <mergeCells count="6">
    <mergeCell ref="A12:B12"/>
    <mergeCell ref="A1:D1"/>
    <mergeCell ref="A2:D2"/>
    <mergeCell ref="A3:D3"/>
    <mergeCell ref="A4:D4"/>
    <mergeCell ref="A5:D5"/>
  </mergeCells>
  <pageMargins left="0.7" right="0.7" top="0.75" bottom="0.75" header="0.3" footer="0.3"/>
  <pageSetup paperSize="9" scale="64" orientation="portrait" horizontalDpi="4294967292"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G441"/>
  <sheetViews>
    <sheetView view="pageBreakPreview" zoomScaleNormal="100" zoomScaleSheetLayoutView="100" workbookViewId="0">
      <selection activeCell="B13" sqref="B13"/>
    </sheetView>
  </sheetViews>
  <sheetFormatPr defaultColWidth="9.140625" defaultRowHeight="14.25" x14ac:dyDescent="0.2"/>
  <cols>
    <col min="1" max="1" width="15" style="321" customWidth="1"/>
    <col min="2" max="2" width="47.5703125" style="281" customWidth="1"/>
    <col min="3" max="3" width="16.7109375" style="281" bestFit="1" customWidth="1"/>
    <col min="4" max="4" width="16.28515625" style="281" bestFit="1" customWidth="1"/>
    <col min="5" max="5" width="15.140625" style="281" bestFit="1" customWidth="1"/>
    <col min="6" max="6" width="18.28515625" style="322" bestFit="1" customWidth="1"/>
    <col min="7" max="7" width="16" style="281" bestFit="1" customWidth="1"/>
    <col min="8" max="16384" width="9.140625" style="281"/>
  </cols>
  <sheetData>
    <row r="1" spans="1:6" ht="16.5" thickBot="1" x14ac:dyDescent="0.35">
      <c r="A1" s="658" t="str">
        <f>'6a1'!A1</f>
        <v>Olamaboro Local Government of Kogi State</v>
      </c>
      <c r="B1" s="659"/>
      <c r="C1" s="659"/>
      <c r="D1" s="659"/>
      <c r="E1" s="659"/>
      <c r="F1" s="660"/>
    </row>
    <row r="2" spans="1:6" ht="16.5" thickBot="1" x14ac:dyDescent="0.35">
      <c r="A2" s="658" t="str">
        <f>'6a1'!A2</f>
        <v>Financial Statements for the Year Ended 31 December, 2021</v>
      </c>
      <c r="B2" s="659"/>
      <c r="C2" s="659"/>
      <c r="D2" s="659"/>
      <c r="E2" s="659"/>
      <c r="F2" s="660"/>
    </row>
    <row r="3" spans="1:6" ht="16.5" thickBot="1" x14ac:dyDescent="0.35">
      <c r="A3" s="658" t="s">
        <v>420</v>
      </c>
      <c r="B3" s="659"/>
      <c r="C3" s="659"/>
      <c r="D3" s="659"/>
      <c r="E3" s="659"/>
      <c r="F3" s="660"/>
    </row>
    <row r="4" spans="1:6" ht="16.5" thickBot="1" x14ac:dyDescent="0.35">
      <c r="A4" s="658"/>
      <c r="B4" s="659"/>
      <c r="C4" s="659"/>
      <c r="D4" s="659"/>
      <c r="E4" s="659"/>
      <c r="F4" s="660"/>
    </row>
    <row r="5" spans="1:6" ht="16.5" thickBot="1" x14ac:dyDescent="0.35">
      <c r="A5" s="661" t="s">
        <v>767</v>
      </c>
      <c r="B5" s="662"/>
      <c r="C5" s="662"/>
      <c r="D5" s="662"/>
      <c r="E5" s="662"/>
      <c r="F5" s="663"/>
    </row>
    <row r="6" spans="1:6" ht="32.25" thickBot="1" x14ac:dyDescent="0.25">
      <c r="A6" s="651" t="s">
        <v>764</v>
      </c>
      <c r="B6" s="653" t="s">
        <v>384</v>
      </c>
      <c r="C6" s="655" t="str">
        <f>'6a1'!C6</f>
        <v>Year Ended 31st 
December 2021</v>
      </c>
      <c r="D6" s="656"/>
      <c r="E6" s="657"/>
      <c r="F6" s="284" t="s">
        <v>753</v>
      </c>
    </row>
    <row r="7" spans="1:6" ht="16.5" thickBot="1" x14ac:dyDescent="0.35">
      <c r="A7" s="652"/>
      <c r="B7" s="654"/>
      <c r="C7" s="369" t="s">
        <v>469</v>
      </c>
      <c r="D7" s="370" t="s">
        <v>470</v>
      </c>
      <c r="E7" s="371" t="s">
        <v>471</v>
      </c>
      <c r="F7" s="368" t="s">
        <v>469</v>
      </c>
    </row>
    <row r="8" spans="1:6" x14ac:dyDescent="0.2">
      <c r="A8" s="307">
        <v>22020512</v>
      </c>
      <c r="B8" s="308" t="s">
        <v>274</v>
      </c>
      <c r="C8" s="309">
        <v>250364886.43000001</v>
      </c>
      <c r="D8" s="309">
        <v>330852700</v>
      </c>
      <c r="E8" s="309">
        <v>80487813.569999993</v>
      </c>
      <c r="F8" s="310">
        <v>0</v>
      </c>
    </row>
    <row r="9" spans="1:6" x14ac:dyDescent="0.2">
      <c r="A9" s="311">
        <v>22020109</v>
      </c>
      <c r="B9" s="312" t="s">
        <v>236</v>
      </c>
      <c r="C9" s="313">
        <v>34277080</v>
      </c>
      <c r="D9" s="313">
        <v>35000000</v>
      </c>
      <c r="E9" s="313">
        <v>722920</v>
      </c>
      <c r="F9" s="314">
        <v>29846320</v>
      </c>
    </row>
    <row r="10" spans="1:6" ht="28.5" x14ac:dyDescent="0.2">
      <c r="A10" s="311">
        <v>22021210</v>
      </c>
      <c r="B10" s="312" t="s">
        <v>276</v>
      </c>
      <c r="C10" s="313">
        <v>0</v>
      </c>
      <c r="D10" s="313">
        <v>5000000</v>
      </c>
      <c r="E10" s="313">
        <v>5000000</v>
      </c>
      <c r="F10" s="314">
        <v>0</v>
      </c>
    </row>
    <row r="11" spans="1:6" x14ac:dyDescent="0.2">
      <c r="A11" s="311">
        <v>22020666</v>
      </c>
      <c r="B11" s="312" t="s">
        <v>238</v>
      </c>
      <c r="C11" s="313">
        <v>750000</v>
      </c>
      <c r="D11" s="313">
        <v>10563408</v>
      </c>
      <c r="E11" s="313">
        <v>9813408</v>
      </c>
      <c r="F11" s="314">
        <v>0</v>
      </c>
    </row>
    <row r="12" spans="1:6" x14ac:dyDescent="0.2">
      <c r="A12" s="311">
        <v>22020748</v>
      </c>
      <c r="B12" s="312" t="s">
        <v>233</v>
      </c>
      <c r="C12" s="313">
        <v>560000</v>
      </c>
      <c r="D12" s="313">
        <v>10500000</v>
      </c>
      <c r="E12" s="313">
        <v>9940000</v>
      </c>
      <c r="F12" s="314">
        <v>71042822.370000005</v>
      </c>
    </row>
    <row r="13" spans="1:6" x14ac:dyDescent="0.2">
      <c r="A13" s="311">
        <v>22021105</v>
      </c>
      <c r="B13" s="312" t="s">
        <v>286</v>
      </c>
      <c r="C13" s="313">
        <v>17500000</v>
      </c>
      <c r="D13" s="313">
        <v>20000000</v>
      </c>
      <c r="E13" s="313">
        <v>2500000</v>
      </c>
      <c r="F13" s="314">
        <v>0</v>
      </c>
    </row>
    <row r="14" spans="1:6" x14ac:dyDescent="0.2">
      <c r="A14" s="311">
        <v>22021208</v>
      </c>
      <c r="B14" s="312" t="s">
        <v>224</v>
      </c>
      <c r="C14" s="313">
        <v>145622500</v>
      </c>
      <c r="D14" s="313">
        <v>150000000</v>
      </c>
      <c r="E14" s="313">
        <v>4377500</v>
      </c>
      <c r="F14" s="314">
        <v>5185450</v>
      </c>
    </row>
    <row r="15" spans="1:6" ht="28.5" x14ac:dyDescent="0.2">
      <c r="A15" s="311">
        <v>22020742</v>
      </c>
      <c r="B15" s="312" t="s">
        <v>765</v>
      </c>
      <c r="C15" s="313">
        <v>0</v>
      </c>
      <c r="D15" s="313">
        <v>1119000</v>
      </c>
      <c r="E15" s="313">
        <v>1119000</v>
      </c>
      <c r="F15" s="314">
        <v>0</v>
      </c>
    </row>
    <row r="16" spans="1:6" x14ac:dyDescent="0.2">
      <c r="A16" s="311">
        <v>22020208</v>
      </c>
      <c r="B16" s="312" t="s">
        <v>273</v>
      </c>
      <c r="C16" s="313">
        <v>0</v>
      </c>
      <c r="D16" s="313">
        <v>600000</v>
      </c>
      <c r="E16" s="313">
        <v>600000</v>
      </c>
      <c r="F16" s="314">
        <v>0</v>
      </c>
    </row>
    <row r="17" spans="1:6" x14ac:dyDescent="0.2">
      <c r="A17" s="311">
        <v>22020773</v>
      </c>
      <c r="B17" s="312" t="s">
        <v>242</v>
      </c>
      <c r="C17" s="313">
        <v>2200000</v>
      </c>
      <c r="D17" s="313">
        <v>4000000</v>
      </c>
      <c r="E17" s="313">
        <v>1800000</v>
      </c>
      <c r="F17" s="314">
        <v>0</v>
      </c>
    </row>
    <row r="18" spans="1:6" ht="28.5" x14ac:dyDescent="0.2">
      <c r="A18" s="311">
        <v>22021083</v>
      </c>
      <c r="B18" s="312" t="s">
        <v>282</v>
      </c>
      <c r="C18" s="313">
        <v>0</v>
      </c>
      <c r="D18" s="313">
        <v>5000000</v>
      </c>
      <c r="E18" s="313">
        <v>5000000</v>
      </c>
      <c r="F18" s="314">
        <v>0</v>
      </c>
    </row>
    <row r="19" spans="1:6" x14ac:dyDescent="0.2">
      <c r="A19" s="311">
        <v>22020706</v>
      </c>
      <c r="B19" s="312" t="s">
        <v>275</v>
      </c>
      <c r="C19" s="313">
        <v>0</v>
      </c>
      <c r="D19" s="313">
        <v>5000000</v>
      </c>
      <c r="E19" s="313">
        <v>5000000</v>
      </c>
      <c r="F19" s="314">
        <v>0</v>
      </c>
    </row>
    <row r="20" spans="1:6" x14ac:dyDescent="0.2">
      <c r="A20" s="311">
        <v>22020217</v>
      </c>
      <c r="B20" s="312" t="s">
        <v>240</v>
      </c>
      <c r="C20" s="313">
        <v>13700</v>
      </c>
      <c r="D20" s="313">
        <v>600000</v>
      </c>
      <c r="E20" s="313">
        <v>586300</v>
      </c>
      <c r="F20" s="314">
        <v>0</v>
      </c>
    </row>
    <row r="21" spans="1:6" x14ac:dyDescent="0.2">
      <c r="A21" s="311">
        <v>22020714</v>
      </c>
      <c r="B21" s="312" t="s">
        <v>231</v>
      </c>
      <c r="C21" s="313">
        <v>5762000</v>
      </c>
      <c r="D21" s="313">
        <v>10520200</v>
      </c>
      <c r="E21" s="313">
        <v>4758200</v>
      </c>
      <c r="F21" s="314">
        <v>3702000</v>
      </c>
    </row>
    <row r="22" spans="1:6" ht="28.5" x14ac:dyDescent="0.2">
      <c r="A22" s="311">
        <v>22021014</v>
      </c>
      <c r="B22" s="312" t="s">
        <v>217</v>
      </c>
      <c r="C22" s="313">
        <v>29500000</v>
      </c>
      <c r="D22" s="313">
        <v>30000000</v>
      </c>
      <c r="E22" s="313">
        <v>500000</v>
      </c>
      <c r="F22" s="314">
        <v>48550748.560000002</v>
      </c>
    </row>
    <row r="23" spans="1:6" x14ac:dyDescent="0.2">
      <c r="A23" s="311">
        <v>22020617</v>
      </c>
      <c r="B23" s="312" t="s">
        <v>219</v>
      </c>
      <c r="C23" s="313">
        <v>49798500</v>
      </c>
      <c r="D23" s="313">
        <v>60000000</v>
      </c>
      <c r="E23" s="313">
        <v>10201500</v>
      </c>
      <c r="F23" s="314">
        <v>67800260</v>
      </c>
    </row>
    <row r="24" spans="1:6" ht="42.75" x14ac:dyDescent="0.2">
      <c r="A24" s="311">
        <v>22020728</v>
      </c>
      <c r="B24" s="312" t="s">
        <v>232</v>
      </c>
      <c r="C24" s="313">
        <v>667251975.44000006</v>
      </c>
      <c r="D24" s="313">
        <v>360000000</v>
      </c>
      <c r="E24" s="313">
        <v>-307251975.44000006</v>
      </c>
      <c r="F24" s="314">
        <v>220244423</v>
      </c>
    </row>
    <row r="25" spans="1:6" x14ac:dyDescent="0.2">
      <c r="A25" s="311">
        <v>22021028</v>
      </c>
      <c r="B25" s="312" t="s">
        <v>278</v>
      </c>
      <c r="C25" s="313">
        <v>0</v>
      </c>
      <c r="D25" s="313">
        <v>1000000</v>
      </c>
      <c r="E25" s="313">
        <v>1000000</v>
      </c>
      <c r="F25" s="314">
        <v>0</v>
      </c>
    </row>
    <row r="26" spans="1:6" x14ac:dyDescent="0.2">
      <c r="A26" s="311">
        <v>22020633</v>
      </c>
      <c r="B26" s="312" t="s">
        <v>234</v>
      </c>
      <c r="C26" s="313">
        <v>52686000</v>
      </c>
      <c r="D26" s="313">
        <v>57180000</v>
      </c>
      <c r="E26" s="313">
        <v>4494000</v>
      </c>
      <c r="F26" s="314">
        <v>2215000</v>
      </c>
    </row>
    <row r="27" spans="1:6" ht="28.5" x14ac:dyDescent="0.2">
      <c r="A27" s="311">
        <v>22020696</v>
      </c>
      <c r="B27" s="312" t="s">
        <v>221</v>
      </c>
      <c r="C27" s="313">
        <v>6200000</v>
      </c>
      <c r="D27" s="313">
        <v>7000000</v>
      </c>
      <c r="E27" s="313">
        <v>800000</v>
      </c>
      <c r="F27" s="314">
        <v>1050000</v>
      </c>
    </row>
    <row r="28" spans="1:6" x14ac:dyDescent="0.2">
      <c r="A28" s="311">
        <v>22020665</v>
      </c>
      <c r="B28" s="312" t="s">
        <v>280</v>
      </c>
      <c r="C28" s="313">
        <v>0</v>
      </c>
      <c r="D28" s="313">
        <v>200000</v>
      </c>
      <c r="E28" s="313">
        <v>200000</v>
      </c>
      <c r="F28" s="314">
        <v>0</v>
      </c>
    </row>
    <row r="29" spans="1:6" x14ac:dyDescent="0.2">
      <c r="A29" s="311">
        <v>22021043</v>
      </c>
      <c r="B29" s="312" t="s">
        <v>269</v>
      </c>
      <c r="C29" s="313">
        <v>9700100</v>
      </c>
      <c r="D29" s="313">
        <v>10000000</v>
      </c>
      <c r="E29" s="313">
        <v>299900</v>
      </c>
      <c r="F29" s="314">
        <v>0</v>
      </c>
    </row>
    <row r="30" spans="1:6" x14ac:dyDescent="0.2">
      <c r="A30" s="311">
        <v>22020668</v>
      </c>
      <c r="B30" s="312" t="s">
        <v>230</v>
      </c>
      <c r="C30" s="313">
        <v>10000000</v>
      </c>
      <c r="D30" s="313">
        <v>10000000</v>
      </c>
      <c r="E30" s="313">
        <v>0</v>
      </c>
      <c r="F30" s="314">
        <v>4500000</v>
      </c>
    </row>
    <row r="31" spans="1:6" x14ac:dyDescent="0.2">
      <c r="A31" s="311">
        <v>22020649</v>
      </c>
      <c r="B31" s="312" t="s">
        <v>279</v>
      </c>
      <c r="C31" s="313">
        <v>0</v>
      </c>
      <c r="D31" s="313">
        <v>5000000</v>
      </c>
      <c r="E31" s="313">
        <v>5000000</v>
      </c>
      <c r="F31" s="314">
        <v>0</v>
      </c>
    </row>
    <row r="32" spans="1:6" x14ac:dyDescent="0.2">
      <c r="A32" s="311">
        <v>22021016</v>
      </c>
      <c r="B32" s="312" t="s">
        <v>476</v>
      </c>
      <c r="C32" s="313">
        <v>236620000</v>
      </c>
      <c r="D32" s="313">
        <v>240000000</v>
      </c>
      <c r="E32" s="313">
        <v>3380000</v>
      </c>
      <c r="F32" s="314"/>
    </row>
    <row r="33" spans="1:6" x14ac:dyDescent="0.2">
      <c r="A33" s="311">
        <v>22021016</v>
      </c>
      <c r="B33" s="312" t="s">
        <v>223</v>
      </c>
      <c r="C33" s="313">
        <v>60500000</v>
      </c>
      <c r="D33" s="313">
        <v>60800000</v>
      </c>
      <c r="E33" s="313">
        <v>300000</v>
      </c>
      <c r="F33" s="314">
        <v>56440000</v>
      </c>
    </row>
    <row r="34" spans="1:6" x14ac:dyDescent="0.2">
      <c r="A34" s="311">
        <v>22020731</v>
      </c>
      <c r="B34" s="312" t="s">
        <v>226</v>
      </c>
      <c r="C34" s="313">
        <v>20483149</v>
      </c>
      <c r="D34" s="313">
        <v>20490003</v>
      </c>
      <c r="E34" s="313">
        <v>6854</v>
      </c>
      <c r="F34" s="314">
        <v>12985392</v>
      </c>
    </row>
    <row r="35" spans="1:6" x14ac:dyDescent="0.2">
      <c r="A35" s="311">
        <v>22020444</v>
      </c>
      <c r="B35" s="312" t="s">
        <v>241</v>
      </c>
      <c r="C35" s="313">
        <v>20000000</v>
      </c>
      <c r="D35" s="313">
        <v>5000000</v>
      </c>
      <c r="E35" s="313">
        <v>-15000000</v>
      </c>
      <c r="F35" s="314">
        <v>0</v>
      </c>
    </row>
    <row r="36" spans="1:6" x14ac:dyDescent="0.2">
      <c r="A36" s="311">
        <v>22020314</v>
      </c>
      <c r="B36" s="312" t="s">
        <v>222</v>
      </c>
      <c r="C36" s="313">
        <v>9341666</v>
      </c>
      <c r="D36" s="313">
        <v>15500000</v>
      </c>
      <c r="E36" s="313">
        <v>6158334</v>
      </c>
      <c r="F36" s="314">
        <v>13970000</v>
      </c>
    </row>
    <row r="37" spans="1:6" x14ac:dyDescent="0.2">
      <c r="A37" s="311">
        <v>22020406</v>
      </c>
      <c r="B37" s="312" t="s">
        <v>237</v>
      </c>
      <c r="C37" s="313">
        <v>2955000</v>
      </c>
      <c r="D37" s="313">
        <v>3000000</v>
      </c>
      <c r="E37" s="313">
        <v>45000</v>
      </c>
      <c r="F37" s="314">
        <v>0</v>
      </c>
    </row>
    <row r="38" spans="1:6" ht="28.5" x14ac:dyDescent="0.2">
      <c r="A38" s="311">
        <v>22020670</v>
      </c>
      <c r="B38" s="312" t="s">
        <v>235</v>
      </c>
      <c r="C38" s="313">
        <v>1000000</v>
      </c>
      <c r="D38" s="313">
        <v>1000000</v>
      </c>
      <c r="E38" s="313">
        <v>0</v>
      </c>
      <c r="F38" s="314">
        <v>3100000</v>
      </c>
    </row>
    <row r="39" spans="1:6" x14ac:dyDescent="0.2">
      <c r="A39" s="311">
        <v>22021070</v>
      </c>
      <c r="B39" s="312" t="s">
        <v>229</v>
      </c>
      <c r="C39" s="313">
        <v>9500000</v>
      </c>
      <c r="D39" s="313">
        <v>10000000</v>
      </c>
      <c r="E39" s="313">
        <v>500000</v>
      </c>
      <c r="F39" s="314">
        <v>14330000</v>
      </c>
    </row>
    <row r="40" spans="1:6" x14ac:dyDescent="0.2">
      <c r="A40" s="311">
        <v>22020672</v>
      </c>
      <c r="B40" s="312" t="s">
        <v>281</v>
      </c>
      <c r="C40" s="313">
        <v>1000000</v>
      </c>
      <c r="D40" s="313">
        <v>1000000</v>
      </c>
      <c r="E40" s="313">
        <v>0</v>
      </c>
      <c r="F40" s="314">
        <v>0</v>
      </c>
    </row>
    <row r="41" spans="1:6" x14ac:dyDescent="0.2">
      <c r="A41" s="311">
        <v>22020455</v>
      </c>
      <c r="B41" s="312" t="s">
        <v>239</v>
      </c>
      <c r="C41" s="313">
        <v>278000</v>
      </c>
      <c r="D41" s="313">
        <v>5250000</v>
      </c>
      <c r="E41" s="313">
        <v>4972000</v>
      </c>
      <c r="F41" s="314">
        <v>0</v>
      </c>
    </row>
    <row r="42" spans="1:6" x14ac:dyDescent="0.2">
      <c r="A42" s="311">
        <v>22020605</v>
      </c>
      <c r="B42" s="312" t="s">
        <v>216</v>
      </c>
      <c r="C42" s="313">
        <v>648859240</v>
      </c>
      <c r="D42" s="313">
        <v>650000000</v>
      </c>
      <c r="E42" s="313">
        <v>1140760</v>
      </c>
      <c r="F42" s="314">
        <v>626854880.85000002</v>
      </c>
    </row>
    <row r="43" spans="1:6" ht="28.5" x14ac:dyDescent="0.2">
      <c r="A43" s="311">
        <v>22021033</v>
      </c>
      <c r="B43" s="312" t="s">
        <v>220</v>
      </c>
      <c r="C43" s="313">
        <v>182220300</v>
      </c>
      <c r="D43" s="313">
        <v>186132671</v>
      </c>
      <c r="E43" s="313">
        <v>3912371</v>
      </c>
      <c r="F43" s="314">
        <v>266211450</v>
      </c>
    </row>
    <row r="44" spans="1:6" x14ac:dyDescent="0.2">
      <c r="A44" s="311">
        <v>22021088</v>
      </c>
      <c r="B44" s="312" t="s">
        <v>288</v>
      </c>
      <c r="C44" s="313">
        <v>2500000</v>
      </c>
      <c r="D44" s="313">
        <v>3000000</v>
      </c>
      <c r="E44" s="313">
        <v>500000</v>
      </c>
      <c r="F44" s="314">
        <v>0</v>
      </c>
    </row>
    <row r="45" spans="1:6" x14ac:dyDescent="0.2">
      <c r="A45" s="311">
        <v>22020214</v>
      </c>
      <c r="B45" s="312" t="s">
        <v>289</v>
      </c>
      <c r="C45" s="313">
        <v>1000000</v>
      </c>
      <c r="D45" s="313">
        <v>1000000</v>
      </c>
      <c r="E45" s="313">
        <v>0</v>
      </c>
      <c r="F45" s="314">
        <v>0</v>
      </c>
    </row>
    <row r="46" spans="1:6" x14ac:dyDescent="0.2">
      <c r="A46" s="311">
        <v>22020356</v>
      </c>
      <c r="B46" s="312" t="s">
        <v>225</v>
      </c>
      <c r="C46" s="313">
        <v>532100</v>
      </c>
      <c r="D46" s="313">
        <v>1010000</v>
      </c>
      <c r="E46" s="313">
        <v>477900</v>
      </c>
      <c r="F46" s="314">
        <v>633000</v>
      </c>
    </row>
    <row r="47" spans="1:6" x14ac:dyDescent="0.2">
      <c r="A47" s="311">
        <v>22020343</v>
      </c>
      <c r="B47" s="312" t="s">
        <v>270</v>
      </c>
      <c r="C47" s="313">
        <v>0</v>
      </c>
      <c r="D47" s="313">
        <v>653000</v>
      </c>
      <c r="E47" s="313">
        <v>653000</v>
      </c>
      <c r="F47" s="314">
        <v>0</v>
      </c>
    </row>
    <row r="48" spans="1:6" x14ac:dyDescent="0.2">
      <c r="A48" s="311">
        <v>22020342</v>
      </c>
      <c r="B48" s="312" t="s">
        <v>228</v>
      </c>
      <c r="C48" s="313">
        <v>5072000</v>
      </c>
      <c r="D48" s="313">
        <v>5669900</v>
      </c>
      <c r="E48" s="313">
        <v>597900</v>
      </c>
      <c r="F48" s="314">
        <v>256500</v>
      </c>
    </row>
    <row r="49" spans="1:7" ht="28.5" x14ac:dyDescent="0.2">
      <c r="A49" s="311">
        <v>22020675</v>
      </c>
      <c r="B49" s="312" t="s">
        <v>227</v>
      </c>
      <c r="C49" s="313">
        <v>491500</v>
      </c>
      <c r="D49" s="313">
        <v>800000</v>
      </c>
      <c r="E49" s="313">
        <v>308500</v>
      </c>
      <c r="F49" s="314">
        <v>5079360</v>
      </c>
    </row>
    <row r="50" spans="1:7" ht="28.5" x14ac:dyDescent="0.2">
      <c r="A50" s="311">
        <v>22020509</v>
      </c>
      <c r="B50" s="312" t="s">
        <v>287</v>
      </c>
      <c r="C50" s="313">
        <v>10000000</v>
      </c>
      <c r="D50" s="313">
        <v>10000000</v>
      </c>
      <c r="E50" s="313">
        <v>0</v>
      </c>
      <c r="F50" s="314">
        <v>0</v>
      </c>
    </row>
    <row r="51" spans="1:7" x14ac:dyDescent="0.2">
      <c r="A51" s="311">
        <v>22020704</v>
      </c>
      <c r="B51" s="312" t="s">
        <v>218</v>
      </c>
      <c r="C51" s="313">
        <v>45315208</v>
      </c>
      <c r="D51" s="313">
        <v>48805080</v>
      </c>
      <c r="E51" s="313">
        <v>3489872</v>
      </c>
      <c r="F51" s="314">
        <v>7064258</v>
      </c>
    </row>
    <row r="52" spans="1:7" ht="28.5" x14ac:dyDescent="0.2">
      <c r="A52" s="311">
        <v>22020454</v>
      </c>
      <c r="B52" s="312" t="s">
        <v>272</v>
      </c>
      <c r="C52" s="313">
        <v>0</v>
      </c>
      <c r="D52" s="313">
        <v>1300000</v>
      </c>
      <c r="E52" s="313">
        <v>1300000</v>
      </c>
      <c r="F52" s="314">
        <v>0</v>
      </c>
    </row>
    <row r="53" spans="1:7" x14ac:dyDescent="0.2">
      <c r="A53" s="311">
        <v>22020736</v>
      </c>
      <c r="B53" s="312" t="s">
        <v>277</v>
      </c>
      <c r="C53" s="313">
        <v>0</v>
      </c>
      <c r="D53" s="313">
        <v>200000</v>
      </c>
      <c r="E53" s="313">
        <v>200000</v>
      </c>
      <c r="F53" s="314">
        <v>0</v>
      </c>
    </row>
    <row r="54" spans="1:7" ht="28.5" x14ac:dyDescent="0.2">
      <c r="A54" s="311">
        <v>22020516</v>
      </c>
      <c r="B54" s="312" t="s">
        <v>283</v>
      </c>
      <c r="C54" s="313">
        <v>3500000</v>
      </c>
      <c r="D54" s="313">
        <v>3780000</v>
      </c>
      <c r="E54" s="313">
        <v>280000</v>
      </c>
      <c r="F54" s="314">
        <v>0</v>
      </c>
    </row>
    <row r="55" spans="1:7" ht="28.5" x14ac:dyDescent="0.2">
      <c r="A55" s="311">
        <v>22020517</v>
      </c>
      <c r="B55" s="312" t="s">
        <v>284</v>
      </c>
      <c r="C55" s="313">
        <v>3300350</v>
      </c>
      <c r="D55" s="313">
        <v>3780000</v>
      </c>
      <c r="E55" s="313">
        <v>479650</v>
      </c>
      <c r="F55" s="314">
        <v>0</v>
      </c>
    </row>
    <row r="56" spans="1:7" x14ac:dyDescent="0.2">
      <c r="A56" s="311">
        <v>22020763</v>
      </c>
      <c r="B56" s="312" t="s">
        <v>285</v>
      </c>
      <c r="C56" s="313">
        <v>10250750</v>
      </c>
      <c r="D56" s="313">
        <v>10736324</v>
      </c>
      <c r="E56" s="313">
        <v>485574</v>
      </c>
      <c r="F56" s="314">
        <v>0</v>
      </c>
    </row>
    <row r="57" spans="1:7" ht="15" thickBot="1" x14ac:dyDescent="0.25">
      <c r="A57" s="315">
        <v>22020804</v>
      </c>
      <c r="B57" s="316" t="s">
        <v>271</v>
      </c>
      <c r="C57" s="317">
        <v>0</v>
      </c>
      <c r="D57" s="317">
        <v>2800000</v>
      </c>
      <c r="E57" s="317">
        <v>2800000</v>
      </c>
      <c r="F57" s="318">
        <v>0</v>
      </c>
    </row>
    <row r="58" spans="1:7" x14ac:dyDescent="0.2">
      <c r="A58" s="664"/>
      <c r="B58" s="665"/>
      <c r="C58" s="665"/>
      <c r="D58" s="665"/>
      <c r="E58" s="665"/>
      <c r="F58" s="666"/>
    </row>
    <row r="59" spans="1:7" x14ac:dyDescent="0.2">
      <c r="A59" s="344"/>
      <c r="B59" s="344"/>
      <c r="C59" s="344"/>
      <c r="D59" s="344"/>
      <c r="E59" s="344"/>
      <c r="F59" s="344"/>
      <c r="G59" s="279"/>
    </row>
    <row r="60" spans="1:7" ht="15.75" x14ac:dyDescent="0.3">
      <c r="A60" s="647"/>
      <c r="B60" s="647"/>
      <c r="C60" s="647"/>
      <c r="D60" s="647"/>
      <c r="E60" s="647"/>
      <c r="F60" s="647"/>
      <c r="G60" s="279"/>
    </row>
    <row r="61" spans="1:7" ht="15.75" x14ac:dyDescent="0.3">
      <c r="A61" s="647"/>
      <c r="B61" s="647"/>
      <c r="C61" s="647"/>
      <c r="D61" s="647"/>
      <c r="E61" s="647"/>
      <c r="F61" s="647"/>
      <c r="G61" s="279"/>
    </row>
    <row r="62" spans="1:7" ht="15.75" x14ac:dyDescent="0.3">
      <c r="A62" s="647"/>
      <c r="B62" s="647"/>
      <c r="C62" s="647"/>
      <c r="D62" s="647"/>
      <c r="E62" s="647"/>
      <c r="F62" s="647"/>
      <c r="G62" s="279"/>
    </row>
    <row r="63" spans="1:7" ht="15.75" x14ac:dyDescent="0.3">
      <c r="A63" s="647"/>
      <c r="B63" s="647"/>
      <c r="C63" s="647"/>
      <c r="D63" s="647"/>
      <c r="E63" s="647"/>
      <c r="F63" s="647"/>
      <c r="G63" s="279"/>
    </row>
    <row r="64" spans="1:7" ht="15.75" x14ac:dyDescent="0.3">
      <c r="A64" s="649"/>
      <c r="B64" s="649"/>
      <c r="C64" s="649"/>
      <c r="D64" s="649"/>
      <c r="E64" s="649"/>
      <c r="F64" s="649"/>
      <c r="G64" s="279"/>
    </row>
    <row r="65" spans="1:7" ht="15.75" x14ac:dyDescent="0.3">
      <c r="A65" s="650"/>
      <c r="B65" s="650"/>
      <c r="C65" s="647"/>
      <c r="D65" s="647"/>
      <c r="E65" s="647"/>
      <c r="F65" s="372"/>
      <c r="G65" s="279"/>
    </row>
    <row r="66" spans="1:7" ht="15.75" x14ac:dyDescent="0.3">
      <c r="A66" s="650"/>
      <c r="B66" s="650"/>
      <c r="C66" s="372"/>
      <c r="D66" s="372"/>
      <c r="E66" s="372"/>
      <c r="F66" s="372"/>
      <c r="G66" s="279"/>
    </row>
    <row r="67" spans="1:7" x14ac:dyDescent="0.2">
      <c r="A67" s="342"/>
      <c r="B67" s="320"/>
      <c r="C67" s="319"/>
      <c r="D67" s="319"/>
      <c r="E67" s="319"/>
      <c r="F67" s="319"/>
      <c r="G67" s="279"/>
    </row>
    <row r="68" spans="1:7" x14ac:dyDescent="0.2">
      <c r="A68" s="344"/>
      <c r="B68" s="320"/>
      <c r="C68" s="319"/>
      <c r="D68" s="319"/>
      <c r="E68" s="319"/>
      <c r="F68" s="319"/>
      <c r="G68" s="279"/>
    </row>
    <row r="69" spans="1:7" x14ac:dyDescent="0.2">
      <c r="A69" s="344"/>
      <c r="B69" s="320"/>
      <c r="C69" s="319"/>
      <c r="D69" s="319"/>
      <c r="E69" s="319"/>
      <c r="F69" s="319"/>
      <c r="G69" s="279"/>
    </row>
    <row r="70" spans="1:7" x14ac:dyDescent="0.2">
      <c r="A70" s="344"/>
      <c r="B70" s="320"/>
      <c r="C70" s="319"/>
      <c r="D70" s="319"/>
      <c r="E70" s="319"/>
      <c r="F70" s="319"/>
      <c r="G70" s="279"/>
    </row>
    <row r="71" spans="1:7" x14ac:dyDescent="0.2">
      <c r="A71" s="344"/>
      <c r="B71" s="320"/>
      <c r="C71" s="319"/>
      <c r="D71" s="319"/>
      <c r="E71" s="319"/>
      <c r="F71" s="319"/>
      <c r="G71" s="279"/>
    </row>
    <row r="72" spans="1:7" x14ac:dyDescent="0.2">
      <c r="A72" s="344"/>
      <c r="B72" s="320"/>
      <c r="C72" s="319"/>
      <c r="D72" s="319"/>
      <c r="E72" s="319"/>
      <c r="F72" s="319"/>
      <c r="G72" s="279"/>
    </row>
    <row r="73" spans="1:7" x14ac:dyDescent="0.2">
      <c r="A73" s="344"/>
      <c r="B73" s="320"/>
      <c r="C73" s="319"/>
      <c r="D73" s="319"/>
      <c r="E73" s="319"/>
      <c r="F73" s="319"/>
      <c r="G73" s="279"/>
    </row>
    <row r="74" spans="1:7" x14ac:dyDescent="0.2">
      <c r="A74" s="344"/>
      <c r="B74" s="320"/>
      <c r="C74" s="319"/>
      <c r="D74" s="319"/>
      <c r="E74" s="319"/>
      <c r="F74" s="319"/>
      <c r="G74" s="279"/>
    </row>
    <row r="75" spans="1:7" x14ac:dyDescent="0.2">
      <c r="A75" s="344"/>
      <c r="B75" s="320"/>
      <c r="C75" s="319"/>
      <c r="D75" s="319"/>
      <c r="E75" s="319"/>
      <c r="F75" s="319"/>
      <c r="G75" s="279"/>
    </row>
    <row r="76" spans="1:7" x14ac:dyDescent="0.2">
      <c r="A76" s="344"/>
      <c r="B76" s="320"/>
      <c r="C76" s="319"/>
      <c r="D76" s="319"/>
      <c r="E76" s="319"/>
      <c r="F76" s="319"/>
      <c r="G76" s="279"/>
    </row>
    <row r="77" spans="1:7" x14ac:dyDescent="0.2">
      <c r="A77" s="344"/>
      <c r="B77" s="320"/>
      <c r="C77" s="319"/>
      <c r="D77" s="319"/>
      <c r="E77" s="319"/>
      <c r="F77" s="319"/>
      <c r="G77" s="279"/>
    </row>
    <row r="78" spans="1:7" x14ac:dyDescent="0.2">
      <c r="A78" s="344"/>
      <c r="B78" s="320"/>
      <c r="C78" s="319"/>
      <c r="D78" s="319"/>
      <c r="E78" s="319"/>
      <c r="F78" s="319"/>
      <c r="G78" s="279"/>
    </row>
    <row r="79" spans="1:7" x14ac:dyDescent="0.2">
      <c r="A79" s="344"/>
      <c r="B79" s="320"/>
      <c r="C79" s="319"/>
      <c r="D79" s="319"/>
      <c r="E79" s="319"/>
      <c r="F79" s="319"/>
      <c r="G79" s="279"/>
    </row>
    <row r="80" spans="1:7" x14ac:dyDescent="0.2">
      <c r="A80" s="344"/>
      <c r="B80" s="320"/>
      <c r="C80" s="319"/>
      <c r="D80" s="319"/>
      <c r="E80" s="319"/>
      <c r="F80" s="319"/>
      <c r="G80" s="279"/>
    </row>
    <row r="81" spans="1:7" x14ac:dyDescent="0.2">
      <c r="A81" s="344"/>
      <c r="B81" s="320"/>
      <c r="C81" s="319"/>
      <c r="D81" s="319"/>
      <c r="E81" s="319"/>
      <c r="F81" s="319"/>
      <c r="G81" s="279"/>
    </row>
    <row r="82" spans="1:7" x14ac:dyDescent="0.2">
      <c r="A82" s="344"/>
      <c r="B82" s="320"/>
      <c r="C82" s="319"/>
      <c r="D82" s="319"/>
      <c r="E82" s="319"/>
      <c r="F82" s="319"/>
      <c r="G82" s="279"/>
    </row>
    <row r="83" spans="1:7" x14ac:dyDescent="0.2">
      <c r="A83" s="344"/>
      <c r="B83" s="320"/>
      <c r="C83" s="319"/>
      <c r="D83" s="319"/>
      <c r="E83" s="319"/>
      <c r="F83" s="319"/>
      <c r="G83" s="279"/>
    </row>
    <row r="84" spans="1:7" x14ac:dyDescent="0.2">
      <c r="A84" s="344"/>
      <c r="B84" s="320"/>
      <c r="C84" s="319"/>
      <c r="D84" s="319"/>
      <c r="E84" s="319"/>
      <c r="F84" s="319"/>
      <c r="G84" s="279"/>
    </row>
    <row r="85" spans="1:7" x14ac:dyDescent="0.2">
      <c r="A85" s="344"/>
      <c r="B85" s="320"/>
      <c r="C85" s="319"/>
      <c r="D85" s="319"/>
      <c r="E85" s="319"/>
      <c r="F85" s="319"/>
      <c r="G85" s="279"/>
    </row>
    <row r="86" spans="1:7" x14ac:dyDescent="0.2">
      <c r="A86" s="344"/>
      <c r="B86" s="320"/>
      <c r="C86" s="319"/>
      <c r="D86" s="319"/>
      <c r="E86" s="319"/>
      <c r="F86" s="319"/>
      <c r="G86" s="279"/>
    </row>
    <row r="87" spans="1:7" x14ac:dyDescent="0.2">
      <c r="A87" s="344"/>
      <c r="B87" s="320"/>
      <c r="C87" s="319"/>
      <c r="D87" s="319"/>
      <c r="E87" s="319"/>
      <c r="F87" s="319"/>
      <c r="G87" s="279"/>
    </row>
    <row r="88" spans="1:7" x14ac:dyDescent="0.2">
      <c r="A88" s="344"/>
      <c r="B88" s="320"/>
      <c r="C88" s="319"/>
      <c r="D88" s="319"/>
      <c r="E88" s="319"/>
      <c r="F88" s="319"/>
      <c r="G88" s="279"/>
    </row>
    <row r="89" spans="1:7" x14ac:dyDescent="0.2">
      <c r="A89" s="344"/>
      <c r="B89" s="320"/>
      <c r="C89" s="319"/>
      <c r="D89" s="319"/>
      <c r="E89" s="319"/>
      <c r="F89" s="319"/>
      <c r="G89" s="279"/>
    </row>
    <row r="90" spans="1:7" x14ac:dyDescent="0.2">
      <c r="A90" s="344"/>
      <c r="B90" s="320"/>
      <c r="C90" s="319"/>
      <c r="D90" s="319"/>
      <c r="E90" s="319"/>
      <c r="F90" s="319"/>
      <c r="G90" s="279"/>
    </row>
    <row r="91" spans="1:7" x14ac:dyDescent="0.2">
      <c r="A91" s="344"/>
      <c r="B91" s="320"/>
      <c r="C91" s="319"/>
      <c r="D91" s="319"/>
      <c r="E91" s="319"/>
      <c r="F91" s="319"/>
      <c r="G91" s="279"/>
    </row>
    <row r="92" spans="1:7" x14ac:dyDescent="0.2">
      <c r="A92" s="344"/>
      <c r="B92" s="320"/>
      <c r="C92" s="319"/>
      <c r="D92" s="319"/>
      <c r="E92" s="319"/>
      <c r="F92" s="319"/>
      <c r="G92" s="279"/>
    </row>
    <row r="93" spans="1:7" x14ac:dyDescent="0.2">
      <c r="A93" s="344"/>
      <c r="B93" s="320"/>
      <c r="C93" s="319"/>
      <c r="D93" s="319"/>
      <c r="E93" s="319"/>
      <c r="F93" s="319"/>
      <c r="G93" s="279"/>
    </row>
    <row r="94" spans="1:7" x14ac:dyDescent="0.2">
      <c r="A94" s="344"/>
      <c r="B94" s="320"/>
      <c r="C94" s="319"/>
      <c r="D94" s="319"/>
      <c r="E94" s="319"/>
      <c r="F94" s="319"/>
      <c r="G94" s="279"/>
    </row>
    <row r="95" spans="1:7" x14ac:dyDescent="0.2">
      <c r="A95" s="344"/>
      <c r="B95" s="320"/>
      <c r="C95" s="319"/>
      <c r="D95" s="319"/>
      <c r="E95" s="319"/>
      <c r="F95" s="319"/>
      <c r="G95" s="279"/>
    </row>
    <row r="96" spans="1:7" x14ac:dyDescent="0.2">
      <c r="A96" s="344"/>
      <c r="B96" s="320"/>
      <c r="C96" s="319"/>
      <c r="D96" s="319"/>
      <c r="E96" s="319"/>
      <c r="F96" s="319"/>
      <c r="G96" s="279"/>
    </row>
    <row r="97" spans="1:7" x14ac:dyDescent="0.2">
      <c r="A97" s="344"/>
      <c r="B97" s="320"/>
      <c r="C97" s="319"/>
      <c r="D97" s="319"/>
      <c r="E97" s="319"/>
      <c r="F97" s="319"/>
      <c r="G97" s="279"/>
    </row>
    <row r="98" spans="1:7" x14ac:dyDescent="0.2">
      <c r="A98" s="344"/>
      <c r="B98" s="320"/>
      <c r="C98" s="319"/>
      <c r="D98" s="319"/>
      <c r="E98" s="319"/>
      <c r="F98" s="319"/>
      <c r="G98" s="279"/>
    </row>
    <row r="99" spans="1:7" x14ac:dyDescent="0.2">
      <c r="A99" s="344"/>
      <c r="B99" s="320"/>
      <c r="C99" s="319"/>
      <c r="D99" s="319"/>
      <c r="E99" s="319"/>
      <c r="F99" s="319"/>
      <c r="G99" s="279"/>
    </row>
    <row r="100" spans="1:7" x14ac:dyDescent="0.2">
      <c r="A100" s="344"/>
      <c r="B100" s="320"/>
      <c r="C100" s="319"/>
      <c r="D100" s="319"/>
      <c r="E100" s="319"/>
      <c r="F100" s="319"/>
      <c r="G100" s="279"/>
    </row>
    <row r="101" spans="1:7" x14ac:dyDescent="0.2">
      <c r="A101" s="344"/>
      <c r="B101" s="320"/>
      <c r="C101" s="319"/>
      <c r="D101" s="319"/>
      <c r="E101" s="319"/>
      <c r="F101" s="319"/>
      <c r="G101" s="279"/>
    </row>
    <row r="102" spans="1:7" x14ac:dyDescent="0.2">
      <c r="A102" s="344"/>
      <c r="B102" s="320"/>
      <c r="C102" s="319"/>
      <c r="D102" s="319"/>
      <c r="E102" s="319"/>
      <c r="F102" s="319"/>
      <c r="G102" s="279"/>
    </row>
    <row r="103" spans="1:7" x14ac:dyDescent="0.2">
      <c r="A103" s="344"/>
      <c r="B103" s="320"/>
      <c r="C103" s="319"/>
      <c r="D103" s="319"/>
      <c r="E103" s="319"/>
      <c r="F103" s="319"/>
      <c r="G103" s="279"/>
    </row>
    <row r="104" spans="1:7" x14ac:dyDescent="0.2">
      <c r="A104" s="344"/>
      <c r="B104" s="320"/>
      <c r="C104" s="319"/>
      <c r="D104" s="319"/>
      <c r="E104" s="319"/>
      <c r="F104" s="319"/>
      <c r="G104" s="279"/>
    </row>
    <row r="105" spans="1:7" x14ac:dyDescent="0.2">
      <c r="A105" s="344"/>
      <c r="B105" s="320"/>
      <c r="C105" s="319"/>
      <c r="D105" s="319"/>
      <c r="E105" s="319"/>
      <c r="F105" s="319"/>
      <c r="G105" s="279"/>
    </row>
    <row r="106" spans="1:7" x14ac:dyDescent="0.2">
      <c r="A106" s="344"/>
      <c r="B106" s="320"/>
      <c r="C106" s="319"/>
      <c r="D106" s="319"/>
      <c r="E106" s="319"/>
      <c r="F106" s="319"/>
      <c r="G106" s="279"/>
    </row>
    <row r="107" spans="1:7" x14ac:dyDescent="0.2">
      <c r="A107" s="344"/>
      <c r="B107" s="320"/>
      <c r="C107" s="319"/>
      <c r="D107" s="319"/>
      <c r="E107" s="319"/>
      <c r="F107" s="319"/>
      <c r="G107" s="279"/>
    </row>
    <row r="108" spans="1:7" x14ac:dyDescent="0.2">
      <c r="A108" s="344"/>
      <c r="B108" s="320"/>
      <c r="C108" s="319"/>
      <c r="D108" s="319"/>
      <c r="E108" s="319"/>
      <c r="F108" s="319"/>
      <c r="G108" s="279"/>
    </row>
    <row r="109" spans="1:7" x14ac:dyDescent="0.2">
      <c r="A109" s="344"/>
      <c r="B109" s="320"/>
      <c r="C109" s="279"/>
      <c r="D109" s="319"/>
      <c r="E109" s="319"/>
      <c r="F109" s="319"/>
      <c r="G109" s="279"/>
    </row>
    <row r="110" spans="1:7" x14ac:dyDescent="0.2">
      <c r="A110" s="344"/>
      <c r="B110" s="320"/>
      <c r="C110" s="319"/>
      <c r="D110" s="319"/>
      <c r="E110" s="319"/>
      <c r="F110" s="319"/>
      <c r="G110" s="279"/>
    </row>
    <row r="111" spans="1:7" x14ac:dyDescent="0.2">
      <c r="A111" s="344"/>
      <c r="B111" s="320"/>
      <c r="C111" s="319"/>
      <c r="D111" s="319"/>
      <c r="E111" s="319"/>
      <c r="F111" s="319"/>
      <c r="G111" s="279"/>
    </row>
    <row r="112" spans="1:7" x14ac:dyDescent="0.2">
      <c r="A112" s="344"/>
      <c r="B112" s="320"/>
      <c r="C112" s="319"/>
      <c r="D112" s="319"/>
      <c r="E112" s="319"/>
      <c r="F112" s="319"/>
      <c r="G112" s="279"/>
    </row>
    <row r="113" spans="1:7" x14ac:dyDescent="0.2">
      <c r="A113" s="344"/>
      <c r="B113" s="320"/>
      <c r="C113" s="319"/>
      <c r="D113" s="319"/>
      <c r="E113" s="319"/>
      <c r="F113" s="319"/>
      <c r="G113" s="279"/>
    </row>
    <row r="114" spans="1:7" x14ac:dyDescent="0.2">
      <c r="A114" s="344"/>
      <c r="B114" s="320"/>
      <c r="C114" s="319"/>
      <c r="D114" s="319"/>
      <c r="E114" s="319"/>
      <c r="F114" s="319"/>
      <c r="G114" s="279"/>
    </row>
    <row r="115" spans="1:7" x14ac:dyDescent="0.2">
      <c r="A115" s="344"/>
      <c r="B115" s="320"/>
      <c r="C115" s="319"/>
      <c r="D115" s="319"/>
      <c r="E115" s="319"/>
      <c r="F115" s="319"/>
      <c r="G115" s="279"/>
    </row>
    <row r="116" spans="1:7" x14ac:dyDescent="0.2">
      <c r="A116" s="344"/>
      <c r="B116" s="320"/>
      <c r="C116" s="319"/>
      <c r="D116" s="319"/>
      <c r="E116" s="319"/>
      <c r="F116" s="319"/>
      <c r="G116" s="279"/>
    </row>
    <row r="117" spans="1:7" x14ac:dyDescent="0.2">
      <c r="A117" s="344"/>
      <c r="B117" s="344"/>
      <c r="C117" s="344"/>
      <c r="D117" s="344"/>
      <c r="E117" s="344"/>
      <c r="F117" s="344"/>
      <c r="G117" s="279"/>
    </row>
    <row r="118" spans="1:7" x14ac:dyDescent="0.2">
      <c r="A118" s="344"/>
      <c r="B118" s="344"/>
      <c r="C118" s="344"/>
      <c r="D118" s="344"/>
      <c r="E118" s="344"/>
      <c r="F118" s="344"/>
      <c r="G118" s="279"/>
    </row>
    <row r="119" spans="1:7" ht="15.75" x14ac:dyDescent="0.3">
      <c r="A119" s="647"/>
      <c r="B119" s="647"/>
      <c r="C119" s="647"/>
      <c r="D119" s="647"/>
      <c r="E119" s="647"/>
      <c r="F119" s="647"/>
      <c r="G119" s="279"/>
    </row>
    <row r="120" spans="1:7" ht="15.75" x14ac:dyDescent="0.3">
      <c r="A120" s="647"/>
      <c r="B120" s="647"/>
      <c r="C120" s="647"/>
      <c r="D120" s="647"/>
      <c r="E120" s="647"/>
      <c r="F120" s="647"/>
      <c r="G120" s="279"/>
    </row>
    <row r="121" spans="1:7" ht="15.75" x14ac:dyDescent="0.3">
      <c r="A121" s="647"/>
      <c r="B121" s="647"/>
      <c r="C121" s="647"/>
      <c r="D121" s="647"/>
      <c r="E121" s="647"/>
      <c r="F121" s="647"/>
      <c r="G121" s="279"/>
    </row>
    <row r="122" spans="1:7" ht="15.75" x14ac:dyDescent="0.3">
      <c r="A122" s="647"/>
      <c r="B122" s="647"/>
      <c r="C122" s="647"/>
      <c r="D122" s="647"/>
      <c r="E122" s="647"/>
      <c r="F122" s="647"/>
      <c r="G122" s="279"/>
    </row>
    <row r="123" spans="1:7" ht="15.75" x14ac:dyDescent="0.3">
      <c r="A123" s="649"/>
      <c r="B123" s="649"/>
      <c r="C123" s="649"/>
      <c r="D123" s="649"/>
      <c r="E123" s="649"/>
      <c r="F123" s="649"/>
      <c r="G123" s="279"/>
    </row>
    <row r="124" spans="1:7" ht="15.75" x14ac:dyDescent="0.3">
      <c r="A124" s="650"/>
      <c r="B124" s="650"/>
      <c r="C124" s="647"/>
      <c r="D124" s="647"/>
      <c r="E124" s="647"/>
      <c r="F124" s="372"/>
      <c r="G124" s="279"/>
    </row>
    <row r="125" spans="1:7" ht="15.75" x14ac:dyDescent="0.3">
      <c r="A125" s="650"/>
      <c r="B125" s="650"/>
      <c r="C125" s="372"/>
      <c r="D125" s="372"/>
      <c r="E125" s="372"/>
      <c r="F125" s="372"/>
      <c r="G125" s="279"/>
    </row>
    <row r="126" spans="1:7" x14ac:dyDescent="0.2">
      <c r="A126" s="342"/>
      <c r="B126" s="320"/>
      <c r="C126" s="319"/>
      <c r="D126" s="319"/>
      <c r="E126" s="319"/>
      <c r="F126" s="319"/>
      <c r="G126" s="319"/>
    </row>
    <row r="127" spans="1:7" x14ac:dyDescent="0.2">
      <c r="A127" s="344"/>
      <c r="B127" s="320"/>
      <c r="C127" s="319"/>
      <c r="D127" s="319"/>
      <c r="E127" s="319"/>
      <c r="F127" s="319"/>
      <c r="G127" s="279"/>
    </row>
    <row r="128" spans="1:7" x14ac:dyDescent="0.2">
      <c r="A128" s="344"/>
      <c r="B128" s="320"/>
      <c r="C128" s="319"/>
      <c r="D128" s="319"/>
      <c r="E128" s="319"/>
      <c r="F128" s="319"/>
      <c r="G128" s="279"/>
    </row>
    <row r="129" spans="1:7" x14ac:dyDescent="0.2">
      <c r="A129" s="344"/>
      <c r="B129" s="320"/>
      <c r="C129" s="319"/>
      <c r="D129" s="319"/>
      <c r="E129" s="319"/>
      <c r="F129" s="319"/>
      <c r="G129" s="279"/>
    </row>
    <row r="130" spans="1:7" x14ac:dyDescent="0.2">
      <c r="A130" s="344"/>
      <c r="B130" s="320"/>
      <c r="C130" s="319"/>
      <c r="D130" s="319"/>
      <c r="E130" s="319"/>
      <c r="F130" s="319"/>
      <c r="G130" s="279"/>
    </row>
    <row r="131" spans="1:7" x14ac:dyDescent="0.2">
      <c r="A131" s="344"/>
      <c r="B131" s="320"/>
      <c r="C131" s="319"/>
      <c r="D131" s="319"/>
      <c r="E131" s="319"/>
      <c r="F131" s="319"/>
      <c r="G131" s="279"/>
    </row>
    <row r="132" spans="1:7" x14ac:dyDescent="0.2">
      <c r="A132" s="344"/>
      <c r="B132" s="320"/>
      <c r="C132" s="319"/>
      <c r="D132" s="319"/>
      <c r="E132" s="319"/>
      <c r="F132" s="319"/>
      <c r="G132" s="279"/>
    </row>
    <row r="133" spans="1:7" x14ac:dyDescent="0.2">
      <c r="A133" s="344"/>
      <c r="B133" s="320"/>
      <c r="C133" s="319"/>
      <c r="D133" s="319"/>
      <c r="E133" s="319"/>
      <c r="F133" s="319"/>
      <c r="G133" s="279"/>
    </row>
    <row r="134" spans="1:7" x14ac:dyDescent="0.2">
      <c r="A134" s="344"/>
      <c r="B134" s="320"/>
      <c r="C134" s="319"/>
      <c r="D134" s="319"/>
      <c r="E134" s="319"/>
      <c r="F134" s="319"/>
      <c r="G134" s="279"/>
    </row>
    <row r="135" spans="1:7" x14ac:dyDescent="0.2">
      <c r="A135" s="344"/>
      <c r="B135" s="320"/>
      <c r="C135" s="319"/>
      <c r="D135" s="319"/>
      <c r="E135" s="319"/>
      <c r="F135" s="319"/>
      <c r="G135" s="279"/>
    </row>
    <row r="136" spans="1:7" x14ac:dyDescent="0.2">
      <c r="A136" s="344"/>
      <c r="B136" s="320"/>
      <c r="C136" s="319"/>
      <c r="D136" s="319"/>
      <c r="E136" s="319"/>
      <c r="F136" s="319"/>
      <c r="G136" s="279"/>
    </row>
    <row r="137" spans="1:7" x14ac:dyDescent="0.2">
      <c r="A137" s="344"/>
      <c r="B137" s="320"/>
      <c r="C137" s="319"/>
      <c r="D137" s="319"/>
      <c r="E137" s="319"/>
      <c r="F137" s="319"/>
      <c r="G137" s="279"/>
    </row>
    <row r="138" spans="1:7" x14ac:dyDescent="0.2">
      <c r="A138" s="344"/>
      <c r="B138" s="320"/>
      <c r="C138" s="319"/>
      <c r="D138" s="319"/>
      <c r="E138" s="319"/>
      <c r="F138" s="319"/>
      <c r="G138" s="279"/>
    </row>
    <row r="139" spans="1:7" x14ac:dyDescent="0.2">
      <c r="A139" s="344"/>
      <c r="B139" s="320"/>
      <c r="C139" s="319"/>
      <c r="D139" s="319"/>
      <c r="E139" s="319"/>
      <c r="F139" s="319"/>
      <c r="G139" s="279"/>
    </row>
    <row r="140" spans="1:7" x14ac:dyDescent="0.2">
      <c r="A140" s="344"/>
      <c r="B140" s="320"/>
      <c r="C140" s="319"/>
      <c r="D140" s="319"/>
      <c r="E140" s="319"/>
      <c r="F140" s="319"/>
      <c r="G140" s="279"/>
    </row>
    <row r="141" spans="1:7" x14ac:dyDescent="0.2">
      <c r="A141" s="344"/>
      <c r="B141" s="320"/>
      <c r="C141" s="319"/>
      <c r="D141" s="319"/>
      <c r="E141" s="319"/>
      <c r="F141" s="319"/>
      <c r="G141" s="279"/>
    </row>
    <row r="142" spans="1:7" x14ac:dyDescent="0.2">
      <c r="A142" s="344"/>
      <c r="B142" s="320"/>
      <c r="C142" s="319"/>
      <c r="D142" s="319"/>
      <c r="E142" s="319"/>
      <c r="F142" s="319"/>
      <c r="G142" s="279"/>
    </row>
    <row r="143" spans="1:7" x14ac:dyDescent="0.2">
      <c r="A143" s="344"/>
      <c r="B143" s="320"/>
      <c r="C143" s="319"/>
      <c r="D143" s="319"/>
      <c r="E143" s="319"/>
      <c r="F143" s="319"/>
      <c r="G143" s="279"/>
    </row>
    <row r="144" spans="1:7" x14ac:dyDescent="0.2">
      <c r="A144" s="344"/>
      <c r="B144" s="320"/>
      <c r="C144" s="319"/>
      <c r="D144" s="319"/>
      <c r="E144" s="319"/>
      <c r="F144" s="319"/>
      <c r="G144" s="279"/>
    </row>
    <row r="145" spans="1:7" x14ac:dyDescent="0.2">
      <c r="A145" s="344"/>
      <c r="B145" s="320"/>
      <c r="C145" s="319"/>
      <c r="D145" s="319"/>
      <c r="E145" s="319"/>
      <c r="F145" s="319"/>
      <c r="G145" s="279"/>
    </row>
    <row r="146" spans="1:7" x14ac:dyDescent="0.2">
      <c r="A146" s="344"/>
      <c r="B146" s="320"/>
      <c r="C146" s="319"/>
      <c r="D146" s="319"/>
      <c r="E146" s="319"/>
      <c r="F146" s="319"/>
      <c r="G146" s="279"/>
    </row>
    <row r="147" spans="1:7" x14ac:dyDescent="0.2">
      <c r="A147" s="344"/>
      <c r="B147" s="320"/>
      <c r="C147" s="319"/>
      <c r="D147" s="319"/>
      <c r="E147" s="319"/>
      <c r="F147" s="319"/>
      <c r="G147" s="279"/>
    </row>
    <row r="148" spans="1:7" x14ac:dyDescent="0.2">
      <c r="A148" s="344"/>
      <c r="B148" s="320"/>
      <c r="C148" s="319"/>
      <c r="D148" s="319"/>
      <c r="E148" s="319"/>
      <c r="F148" s="319"/>
      <c r="G148" s="279"/>
    </row>
    <row r="149" spans="1:7" x14ac:dyDescent="0.2">
      <c r="A149" s="344"/>
      <c r="B149" s="320"/>
      <c r="C149" s="319"/>
      <c r="D149" s="319"/>
      <c r="E149" s="319"/>
      <c r="F149" s="319"/>
      <c r="G149" s="279"/>
    </row>
    <row r="150" spans="1:7" x14ac:dyDescent="0.2">
      <c r="A150" s="344"/>
      <c r="B150" s="320"/>
      <c r="C150" s="319"/>
      <c r="D150" s="319"/>
      <c r="E150" s="319"/>
      <c r="F150" s="319"/>
      <c r="G150" s="279"/>
    </row>
    <row r="151" spans="1:7" x14ac:dyDescent="0.2">
      <c r="A151" s="344"/>
      <c r="B151" s="320"/>
      <c r="C151" s="319"/>
      <c r="D151" s="319"/>
      <c r="E151" s="319"/>
      <c r="F151" s="319"/>
      <c r="G151" s="279"/>
    </row>
    <row r="152" spans="1:7" x14ac:dyDescent="0.2">
      <c r="A152" s="344"/>
      <c r="B152" s="320"/>
      <c r="C152" s="319"/>
      <c r="D152" s="319"/>
      <c r="E152" s="319"/>
      <c r="F152" s="319"/>
      <c r="G152" s="319"/>
    </row>
    <row r="153" spans="1:7" x14ac:dyDescent="0.2">
      <c r="A153" s="344"/>
      <c r="B153" s="320"/>
      <c r="C153" s="319"/>
      <c r="D153" s="319"/>
      <c r="E153" s="319"/>
      <c r="F153" s="319"/>
      <c r="G153" s="279"/>
    </row>
    <row r="154" spans="1:7" x14ac:dyDescent="0.2">
      <c r="A154" s="344"/>
      <c r="B154" s="320"/>
      <c r="C154" s="319"/>
      <c r="D154" s="319"/>
      <c r="E154" s="319"/>
      <c r="F154" s="319"/>
      <c r="G154" s="279"/>
    </row>
    <row r="155" spans="1:7" x14ac:dyDescent="0.2">
      <c r="A155" s="344"/>
      <c r="B155" s="320"/>
      <c r="C155" s="319"/>
      <c r="D155" s="319"/>
      <c r="E155" s="319"/>
      <c r="F155" s="319"/>
      <c r="G155" s="279"/>
    </row>
    <row r="156" spans="1:7" x14ac:dyDescent="0.2">
      <c r="A156" s="344"/>
      <c r="B156" s="320"/>
      <c r="C156" s="319"/>
      <c r="D156" s="319"/>
      <c r="E156" s="319"/>
      <c r="F156" s="319"/>
      <c r="G156" s="279"/>
    </row>
    <row r="157" spans="1:7" x14ac:dyDescent="0.2">
      <c r="A157" s="344"/>
      <c r="B157" s="320"/>
      <c r="C157" s="319"/>
      <c r="D157" s="319"/>
      <c r="E157" s="319"/>
      <c r="F157" s="319"/>
      <c r="G157" s="279"/>
    </row>
    <row r="158" spans="1:7" x14ac:dyDescent="0.2">
      <c r="A158" s="344"/>
      <c r="B158" s="320"/>
      <c r="C158" s="319"/>
      <c r="D158" s="319"/>
      <c r="E158" s="319"/>
      <c r="F158" s="319"/>
      <c r="G158" s="279"/>
    </row>
    <row r="159" spans="1:7" x14ac:dyDescent="0.2">
      <c r="A159" s="344"/>
      <c r="B159" s="320"/>
      <c r="C159" s="319"/>
      <c r="D159" s="319"/>
      <c r="E159" s="319"/>
      <c r="F159" s="319"/>
      <c r="G159" s="279"/>
    </row>
    <row r="160" spans="1:7" x14ac:dyDescent="0.2">
      <c r="A160" s="344"/>
      <c r="B160" s="320"/>
      <c r="C160" s="319"/>
      <c r="D160" s="319"/>
      <c r="E160" s="319"/>
      <c r="F160" s="319"/>
      <c r="G160" s="279"/>
    </row>
    <row r="161" spans="1:7" x14ac:dyDescent="0.2">
      <c r="A161" s="344"/>
      <c r="B161" s="320"/>
      <c r="C161" s="319"/>
      <c r="D161" s="319"/>
      <c r="E161" s="319"/>
      <c r="F161" s="319"/>
      <c r="G161" s="279"/>
    </row>
    <row r="162" spans="1:7" x14ac:dyDescent="0.2">
      <c r="A162" s="344"/>
      <c r="B162" s="320"/>
      <c r="C162" s="319"/>
      <c r="D162" s="319"/>
      <c r="E162" s="319"/>
      <c r="F162" s="319"/>
      <c r="G162" s="279"/>
    </row>
    <row r="163" spans="1:7" x14ac:dyDescent="0.2">
      <c r="A163" s="344"/>
      <c r="B163" s="320"/>
      <c r="C163" s="319"/>
      <c r="D163" s="319"/>
      <c r="E163" s="319"/>
      <c r="F163" s="319"/>
      <c r="G163" s="279"/>
    </row>
    <row r="164" spans="1:7" x14ac:dyDescent="0.2">
      <c r="A164" s="344"/>
      <c r="B164" s="320"/>
      <c r="C164" s="319"/>
      <c r="D164" s="319"/>
      <c r="E164" s="319"/>
      <c r="F164" s="319"/>
      <c r="G164" s="279"/>
    </row>
    <row r="165" spans="1:7" x14ac:dyDescent="0.2">
      <c r="A165" s="344"/>
      <c r="B165" s="320"/>
      <c r="C165" s="319"/>
      <c r="D165" s="319"/>
      <c r="E165" s="319"/>
      <c r="F165" s="319"/>
      <c r="G165" s="279"/>
    </row>
    <row r="166" spans="1:7" x14ac:dyDescent="0.2">
      <c r="A166" s="344"/>
      <c r="B166" s="320"/>
      <c r="C166" s="319"/>
      <c r="D166" s="319"/>
      <c r="E166" s="319"/>
      <c r="F166" s="319"/>
      <c r="G166" s="279"/>
    </row>
    <row r="167" spans="1:7" x14ac:dyDescent="0.2">
      <c r="A167" s="344"/>
      <c r="B167" s="320"/>
      <c r="C167" s="319"/>
      <c r="D167" s="319"/>
      <c r="E167" s="319"/>
      <c r="F167" s="319"/>
      <c r="G167" s="279"/>
    </row>
    <row r="168" spans="1:7" x14ac:dyDescent="0.2">
      <c r="A168" s="344"/>
      <c r="B168" s="320"/>
      <c r="C168" s="319"/>
      <c r="D168" s="319"/>
      <c r="E168" s="319"/>
      <c r="F168" s="319"/>
      <c r="G168" s="279"/>
    </row>
    <row r="169" spans="1:7" x14ac:dyDescent="0.2">
      <c r="A169" s="344"/>
      <c r="B169" s="320"/>
      <c r="C169" s="319"/>
      <c r="D169" s="319"/>
      <c r="E169" s="319"/>
      <c r="F169" s="319"/>
      <c r="G169" s="279"/>
    </row>
    <row r="170" spans="1:7" x14ac:dyDescent="0.2">
      <c r="A170" s="344"/>
      <c r="B170" s="320"/>
      <c r="C170" s="319"/>
      <c r="D170" s="319"/>
      <c r="E170" s="319"/>
      <c r="F170" s="319"/>
      <c r="G170" s="279"/>
    </row>
    <row r="171" spans="1:7" x14ac:dyDescent="0.2">
      <c r="A171" s="344"/>
      <c r="B171" s="320"/>
      <c r="C171" s="319"/>
      <c r="D171" s="319"/>
      <c r="E171" s="319"/>
      <c r="F171" s="319"/>
      <c r="G171" s="279"/>
    </row>
    <row r="172" spans="1:7" x14ac:dyDescent="0.2">
      <c r="A172" s="344"/>
      <c r="B172" s="320"/>
      <c r="C172" s="319"/>
      <c r="D172" s="319"/>
      <c r="E172" s="319"/>
      <c r="F172" s="319"/>
      <c r="G172" s="279"/>
    </row>
    <row r="173" spans="1:7" x14ac:dyDescent="0.2">
      <c r="A173" s="344"/>
      <c r="B173" s="320"/>
      <c r="C173" s="319"/>
      <c r="D173" s="319"/>
      <c r="E173" s="319"/>
      <c r="F173" s="319"/>
      <c r="G173" s="279"/>
    </row>
    <row r="174" spans="1:7" x14ac:dyDescent="0.2">
      <c r="A174" s="344"/>
      <c r="B174" s="320"/>
      <c r="C174" s="319"/>
      <c r="D174" s="319"/>
      <c r="E174" s="319"/>
      <c r="F174" s="319"/>
      <c r="G174" s="279"/>
    </row>
    <row r="175" spans="1:7" x14ac:dyDescent="0.2">
      <c r="A175" s="344"/>
      <c r="B175" s="320"/>
      <c r="C175" s="319"/>
      <c r="D175" s="319"/>
      <c r="E175" s="319"/>
      <c r="F175" s="319"/>
      <c r="G175" s="279"/>
    </row>
    <row r="176" spans="1:7" x14ac:dyDescent="0.2">
      <c r="A176" s="344"/>
      <c r="B176" s="344"/>
      <c r="C176" s="344"/>
      <c r="D176" s="344"/>
      <c r="E176" s="344"/>
      <c r="F176" s="344"/>
      <c r="G176" s="279"/>
    </row>
    <row r="177" spans="1:7" x14ac:dyDescent="0.2">
      <c r="A177" s="344"/>
      <c r="B177" s="344"/>
      <c r="C177" s="344"/>
      <c r="D177" s="344"/>
      <c r="E177" s="344"/>
      <c r="F177" s="344"/>
      <c r="G177" s="279"/>
    </row>
    <row r="178" spans="1:7" ht="15.75" x14ac:dyDescent="0.3">
      <c r="A178" s="647"/>
      <c r="B178" s="647"/>
      <c r="C178" s="647"/>
      <c r="D178" s="647"/>
      <c r="E178" s="647"/>
      <c r="F178" s="647"/>
      <c r="G178" s="279"/>
    </row>
    <row r="179" spans="1:7" ht="15.75" x14ac:dyDescent="0.3">
      <c r="A179" s="647"/>
      <c r="B179" s="647"/>
      <c r="C179" s="647"/>
      <c r="D179" s="647"/>
      <c r="E179" s="647"/>
      <c r="F179" s="647"/>
      <c r="G179" s="279"/>
    </row>
    <row r="180" spans="1:7" ht="15.75" x14ac:dyDescent="0.3">
      <c r="A180" s="647"/>
      <c r="B180" s="647"/>
      <c r="C180" s="647"/>
      <c r="D180" s="647"/>
      <c r="E180" s="647"/>
      <c r="F180" s="647"/>
      <c r="G180" s="279"/>
    </row>
    <row r="181" spans="1:7" ht="15.75" x14ac:dyDescent="0.3">
      <c r="A181" s="647"/>
      <c r="B181" s="647"/>
      <c r="C181" s="647"/>
      <c r="D181" s="647"/>
      <c r="E181" s="647"/>
      <c r="F181" s="647"/>
      <c r="G181" s="279"/>
    </row>
    <row r="182" spans="1:7" ht="15.75" x14ac:dyDescent="0.3">
      <c r="A182" s="649"/>
      <c r="B182" s="649"/>
      <c r="C182" s="649"/>
      <c r="D182" s="649"/>
      <c r="E182" s="649"/>
      <c r="F182" s="649"/>
      <c r="G182" s="279"/>
    </row>
    <row r="183" spans="1:7" ht="15.75" x14ac:dyDescent="0.3">
      <c r="A183" s="650"/>
      <c r="B183" s="650"/>
      <c r="C183" s="647"/>
      <c r="D183" s="647"/>
      <c r="E183" s="647"/>
      <c r="F183" s="372"/>
      <c r="G183" s="279"/>
    </row>
    <row r="184" spans="1:7" ht="15.75" x14ac:dyDescent="0.3">
      <c r="A184" s="650"/>
      <c r="B184" s="650"/>
      <c r="C184" s="372"/>
      <c r="D184" s="372"/>
      <c r="E184" s="372"/>
      <c r="F184" s="372"/>
      <c r="G184" s="279"/>
    </row>
    <row r="185" spans="1:7" x14ac:dyDescent="0.2">
      <c r="A185" s="342"/>
      <c r="B185" s="320"/>
      <c r="C185" s="319"/>
      <c r="D185" s="319"/>
      <c r="E185" s="319"/>
      <c r="F185" s="319"/>
      <c r="G185" s="279"/>
    </row>
    <row r="186" spans="1:7" x14ac:dyDescent="0.2">
      <c r="A186" s="344"/>
      <c r="B186" s="320"/>
      <c r="C186" s="319"/>
      <c r="D186" s="319"/>
      <c r="E186" s="319"/>
      <c r="F186" s="319"/>
      <c r="G186" s="279"/>
    </row>
    <row r="187" spans="1:7" x14ac:dyDescent="0.2">
      <c r="A187" s="344"/>
      <c r="B187" s="320"/>
      <c r="C187" s="319"/>
      <c r="D187" s="319"/>
      <c r="E187" s="319"/>
      <c r="F187" s="319"/>
      <c r="G187" s="279"/>
    </row>
    <row r="188" spans="1:7" x14ac:dyDescent="0.2">
      <c r="A188" s="344"/>
      <c r="B188" s="320"/>
      <c r="C188" s="319"/>
      <c r="D188" s="319"/>
      <c r="E188" s="319"/>
      <c r="F188" s="319"/>
      <c r="G188" s="279"/>
    </row>
    <row r="189" spans="1:7" x14ac:dyDescent="0.2">
      <c r="A189" s="344"/>
      <c r="B189" s="320"/>
      <c r="C189" s="319"/>
      <c r="D189" s="319"/>
      <c r="E189" s="319"/>
      <c r="F189" s="319"/>
      <c r="G189" s="279"/>
    </row>
    <row r="190" spans="1:7" x14ac:dyDescent="0.2">
      <c r="A190" s="344"/>
      <c r="B190" s="320"/>
      <c r="C190" s="319"/>
      <c r="D190" s="319"/>
      <c r="E190" s="319"/>
      <c r="F190" s="319"/>
      <c r="G190" s="279"/>
    </row>
    <row r="191" spans="1:7" x14ac:dyDescent="0.2">
      <c r="A191" s="344"/>
      <c r="B191" s="320"/>
      <c r="C191" s="319"/>
      <c r="D191" s="319"/>
      <c r="E191" s="319"/>
      <c r="F191" s="319"/>
      <c r="G191" s="279"/>
    </row>
    <row r="192" spans="1:7" x14ac:dyDescent="0.2">
      <c r="A192" s="344"/>
      <c r="B192" s="320"/>
      <c r="C192" s="319"/>
      <c r="D192" s="319"/>
      <c r="E192" s="319"/>
      <c r="F192" s="319"/>
      <c r="G192" s="279"/>
    </row>
    <row r="193" spans="1:7" x14ac:dyDescent="0.2">
      <c r="A193" s="344"/>
      <c r="B193" s="320"/>
      <c r="C193" s="319"/>
      <c r="D193" s="319"/>
      <c r="E193" s="319"/>
      <c r="F193" s="319"/>
      <c r="G193" s="279"/>
    </row>
    <row r="194" spans="1:7" x14ac:dyDescent="0.2">
      <c r="A194" s="344"/>
      <c r="B194" s="320"/>
      <c r="C194" s="319"/>
      <c r="D194" s="319"/>
      <c r="E194" s="319"/>
      <c r="F194" s="319"/>
      <c r="G194" s="279"/>
    </row>
    <row r="195" spans="1:7" x14ac:dyDescent="0.2">
      <c r="A195" s="344"/>
      <c r="B195" s="320"/>
      <c r="C195" s="319"/>
      <c r="D195" s="319"/>
      <c r="E195" s="319"/>
      <c r="F195" s="319"/>
      <c r="G195" s="279"/>
    </row>
    <row r="196" spans="1:7" x14ac:dyDescent="0.2">
      <c r="A196" s="344"/>
      <c r="B196" s="320"/>
      <c r="C196" s="319"/>
      <c r="D196" s="319"/>
      <c r="E196" s="319"/>
      <c r="F196" s="319"/>
      <c r="G196" s="279"/>
    </row>
    <row r="197" spans="1:7" x14ac:dyDescent="0.2">
      <c r="A197" s="344"/>
      <c r="B197" s="320"/>
      <c r="C197" s="319"/>
      <c r="D197" s="319"/>
      <c r="E197" s="319"/>
      <c r="F197" s="319"/>
      <c r="G197" s="279"/>
    </row>
    <row r="198" spans="1:7" x14ac:dyDescent="0.2">
      <c r="A198" s="344"/>
      <c r="B198" s="320"/>
      <c r="C198" s="319"/>
      <c r="D198" s="319"/>
      <c r="E198" s="319"/>
      <c r="F198" s="319"/>
      <c r="G198" s="279"/>
    </row>
    <row r="199" spans="1:7" x14ac:dyDescent="0.2">
      <c r="A199" s="344"/>
      <c r="B199" s="320"/>
      <c r="C199" s="319"/>
      <c r="D199" s="319"/>
      <c r="E199" s="319"/>
      <c r="F199" s="319"/>
      <c r="G199" s="279"/>
    </row>
    <row r="200" spans="1:7" x14ac:dyDescent="0.2">
      <c r="A200" s="344"/>
      <c r="B200" s="320"/>
      <c r="C200" s="319"/>
      <c r="D200" s="319"/>
      <c r="E200" s="319"/>
      <c r="F200" s="319"/>
      <c r="G200" s="279"/>
    </row>
    <row r="201" spans="1:7" x14ac:dyDescent="0.2">
      <c r="A201" s="344"/>
      <c r="B201" s="320"/>
      <c r="C201" s="319"/>
      <c r="D201" s="319"/>
      <c r="E201" s="319"/>
      <c r="F201" s="319"/>
      <c r="G201" s="279"/>
    </row>
    <row r="202" spans="1:7" x14ac:dyDescent="0.2">
      <c r="A202" s="344"/>
      <c r="B202" s="279"/>
      <c r="C202" s="373"/>
      <c r="D202" s="373"/>
      <c r="E202" s="319"/>
      <c r="F202" s="373"/>
      <c r="G202" s="279"/>
    </row>
    <row r="203" spans="1:7" x14ac:dyDescent="0.2">
      <c r="A203" s="344"/>
      <c r="B203" s="320"/>
      <c r="C203" s="319"/>
      <c r="D203" s="319"/>
      <c r="E203" s="319"/>
      <c r="F203" s="319"/>
      <c r="G203" s="319"/>
    </row>
    <row r="204" spans="1:7" x14ac:dyDescent="0.2">
      <c r="A204" s="344"/>
      <c r="B204" s="320"/>
      <c r="C204" s="319"/>
      <c r="D204" s="319"/>
      <c r="E204" s="319"/>
      <c r="F204" s="319"/>
      <c r="G204" s="279"/>
    </row>
    <row r="205" spans="1:7" x14ac:dyDescent="0.2">
      <c r="A205" s="344"/>
      <c r="B205" s="320"/>
      <c r="C205" s="319"/>
      <c r="D205" s="319"/>
      <c r="E205" s="319"/>
      <c r="F205" s="319"/>
      <c r="G205" s="279"/>
    </row>
    <row r="206" spans="1:7" x14ac:dyDescent="0.2">
      <c r="A206" s="344"/>
      <c r="B206" s="320"/>
      <c r="C206" s="319"/>
      <c r="D206" s="319"/>
      <c r="E206" s="319"/>
      <c r="F206" s="319"/>
      <c r="G206" s="279"/>
    </row>
    <row r="207" spans="1:7" x14ac:dyDescent="0.2">
      <c r="A207" s="344"/>
      <c r="B207" s="320"/>
      <c r="C207" s="319"/>
      <c r="D207" s="319"/>
      <c r="E207" s="319"/>
      <c r="F207" s="319"/>
      <c r="G207" s="279"/>
    </row>
    <row r="208" spans="1:7" x14ac:dyDescent="0.2">
      <c r="A208" s="344"/>
      <c r="B208" s="320"/>
      <c r="C208" s="319"/>
      <c r="D208" s="319"/>
      <c r="E208" s="319"/>
      <c r="F208" s="319"/>
      <c r="G208" s="279"/>
    </row>
    <row r="209" spans="1:7" x14ac:dyDescent="0.2">
      <c r="A209" s="344"/>
      <c r="B209" s="320"/>
      <c r="C209" s="319"/>
      <c r="D209" s="319"/>
      <c r="E209" s="319"/>
      <c r="F209" s="319"/>
      <c r="G209" s="279"/>
    </row>
    <row r="210" spans="1:7" x14ac:dyDescent="0.2">
      <c r="A210" s="344"/>
      <c r="B210" s="320"/>
      <c r="C210" s="319"/>
      <c r="D210" s="319"/>
      <c r="E210" s="319"/>
      <c r="F210" s="319"/>
      <c r="G210" s="279"/>
    </row>
    <row r="211" spans="1:7" x14ac:dyDescent="0.2">
      <c r="A211" s="344"/>
      <c r="B211" s="320"/>
      <c r="C211" s="319"/>
      <c r="D211" s="319"/>
      <c r="E211" s="319"/>
      <c r="F211" s="319"/>
      <c r="G211" s="279"/>
    </row>
    <row r="212" spans="1:7" x14ac:dyDescent="0.2">
      <c r="A212" s="344"/>
      <c r="B212" s="320"/>
      <c r="C212" s="319"/>
      <c r="D212" s="319"/>
      <c r="E212" s="319"/>
      <c r="F212" s="319"/>
      <c r="G212" s="279"/>
    </row>
    <row r="213" spans="1:7" x14ac:dyDescent="0.2">
      <c r="A213" s="344"/>
      <c r="B213" s="320"/>
      <c r="C213" s="319"/>
      <c r="D213" s="319"/>
      <c r="E213" s="319"/>
      <c r="F213" s="319"/>
      <c r="G213" s="279"/>
    </row>
    <row r="214" spans="1:7" x14ac:dyDescent="0.2">
      <c r="A214" s="344"/>
      <c r="B214" s="320"/>
      <c r="C214" s="319"/>
      <c r="D214" s="319"/>
      <c r="E214" s="319"/>
      <c r="F214" s="319"/>
      <c r="G214" s="279"/>
    </row>
    <row r="215" spans="1:7" x14ac:dyDescent="0.2">
      <c r="A215" s="344"/>
      <c r="B215" s="320"/>
      <c r="C215" s="319"/>
      <c r="D215" s="319"/>
      <c r="E215" s="319"/>
      <c r="F215" s="319"/>
      <c r="G215" s="279"/>
    </row>
    <row r="216" spans="1:7" x14ac:dyDescent="0.2">
      <c r="A216" s="344"/>
      <c r="B216" s="320"/>
      <c r="C216" s="319"/>
      <c r="D216" s="319"/>
      <c r="E216" s="319"/>
      <c r="F216" s="319"/>
      <c r="G216" s="279"/>
    </row>
    <row r="217" spans="1:7" x14ac:dyDescent="0.2">
      <c r="A217" s="344"/>
      <c r="B217" s="320"/>
      <c r="C217" s="319"/>
      <c r="D217" s="319"/>
      <c r="E217" s="319"/>
      <c r="F217" s="319"/>
      <c r="G217" s="279"/>
    </row>
    <row r="218" spans="1:7" x14ac:dyDescent="0.2">
      <c r="A218" s="344"/>
      <c r="B218" s="320"/>
      <c r="C218" s="319"/>
      <c r="D218" s="319"/>
      <c r="E218" s="319"/>
      <c r="F218" s="319"/>
      <c r="G218" s="279"/>
    </row>
    <row r="219" spans="1:7" x14ac:dyDescent="0.2">
      <c r="A219" s="344"/>
      <c r="B219" s="320"/>
      <c r="C219" s="319"/>
      <c r="D219" s="319"/>
      <c r="E219" s="319"/>
      <c r="F219" s="319"/>
      <c r="G219" s="279"/>
    </row>
    <row r="220" spans="1:7" x14ac:dyDescent="0.2">
      <c r="A220" s="344"/>
      <c r="B220" s="320"/>
      <c r="C220" s="319"/>
      <c r="D220" s="319"/>
      <c r="E220" s="319"/>
      <c r="F220" s="319"/>
      <c r="G220" s="279"/>
    </row>
    <row r="221" spans="1:7" x14ac:dyDescent="0.2">
      <c r="A221" s="344"/>
      <c r="B221" s="320"/>
      <c r="C221" s="319"/>
      <c r="D221" s="319"/>
      <c r="E221" s="319"/>
      <c r="F221" s="319"/>
      <c r="G221" s="279"/>
    </row>
    <row r="222" spans="1:7" x14ac:dyDescent="0.2">
      <c r="A222" s="344"/>
      <c r="B222" s="320"/>
      <c r="C222" s="319"/>
      <c r="D222" s="319"/>
      <c r="E222" s="319"/>
      <c r="F222" s="319"/>
      <c r="G222" s="279"/>
    </row>
    <row r="223" spans="1:7" x14ac:dyDescent="0.2">
      <c r="A223" s="344"/>
      <c r="B223" s="320"/>
      <c r="C223" s="319"/>
      <c r="D223" s="319"/>
      <c r="E223" s="319"/>
      <c r="F223" s="319"/>
      <c r="G223" s="279"/>
    </row>
    <row r="224" spans="1:7" x14ac:dyDescent="0.2">
      <c r="A224" s="344"/>
      <c r="B224" s="320"/>
      <c r="C224" s="319"/>
      <c r="D224" s="319"/>
      <c r="E224" s="319"/>
      <c r="F224" s="319"/>
      <c r="G224" s="279"/>
    </row>
    <row r="225" spans="1:7" x14ac:dyDescent="0.2">
      <c r="A225" s="344"/>
      <c r="B225" s="320"/>
      <c r="C225" s="319"/>
      <c r="D225" s="319"/>
      <c r="E225" s="319"/>
      <c r="F225" s="319"/>
      <c r="G225" s="279"/>
    </row>
    <row r="226" spans="1:7" x14ac:dyDescent="0.2">
      <c r="A226" s="344"/>
      <c r="B226" s="320"/>
      <c r="C226" s="319"/>
      <c r="D226" s="319"/>
      <c r="E226" s="319"/>
      <c r="F226" s="319"/>
      <c r="G226" s="279"/>
    </row>
    <row r="227" spans="1:7" x14ac:dyDescent="0.2">
      <c r="A227" s="344"/>
      <c r="B227" s="320"/>
      <c r="C227" s="319"/>
      <c r="D227" s="319"/>
      <c r="E227" s="319"/>
      <c r="F227" s="319"/>
      <c r="G227" s="279"/>
    </row>
    <row r="228" spans="1:7" x14ac:dyDescent="0.2">
      <c r="A228" s="344"/>
      <c r="B228" s="320"/>
      <c r="C228" s="319"/>
      <c r="D228" s="319"/>
      <c r="E228" s="319"/>
      <c r="F228" s="319"/>
      <c r="G228" s="279"/>
    </row>
    <row r="229" spans="1:7" x14ac:dyDescent="0.2">
      <c r="A229" s="344"/>
      <c r="B229" s="320"/>
      <c r="C229" s="319"/>
      <c r="D229" s="319"/>
      <c r="E229" s="319"/>
      <c r="F229" s="319"/>
      <c r="G229" s="279"/>
    </row>
    <row r="230" spans="1:7" x14ac:dyDescent="0.2">
      <c r="A230" s="344"/>
      <c r="B230" s="320"/>
      <c r="C230" s="319"/>
      <c r="D230" s="319"/>
      <c r="E230" s="319"/>
      <c r="F230" s="319"/>
      <c r="G230" s="279"/>
    </row>
    <row r="231" spans="1:7" x14ac:dyDescent="0.2">
      <c r="A231" s="344"/>
      <c r="B231" s="320"/>
      <c r="C231" s="319"/>
      <c r="D231" s="319"/>
      <c r="E231" s="319"/>
      <c r="F231" s="319"/>
      <c r="G231" s="279"/>
    </row>
    <row r="232" spans="1:7" x14ac:dyDescent="0.2">
      <c r="A232" s="344"/>
      <c r="B232" s="320"/>
      <c r="C232" s="319"/>
      <c r="D232" s="319"/>
      <c r="E232" s="319"/>
      <c r="F232" s="319"/>
      <c r="G232" s="279"/>
    </row>
    <row r="233" spans="1:7" x14ac:dyDescent="0.2">
      <c r="A233" s="344"/>
      <c r="B233" s="320"/>
      <c r="C233" s="319"/>
      <c r="D233" s="319"/>
      <c r="E233" s="319"/>
      <c r="F233" s="319"/>
      <c r="G233" s="279"/>
    </row>
    <row r="234" spans="1:7" x14ac:dyDescent="0.2">
      <c r="A234" s="344"/>
      <c r="B234" s="320"/>
      <c r="C234" s="319"/>
      <c r="D234" s="319"/>
      <c r="E234" s="319"/>
      <c r="F234" s="319"/>
      <c r="G234" s="279"/>
    </row>
    <row r="235" spans="1:7" x14ac:dyDescent="0.2">
      <c r="A235" s="344"/>
      <c r="B235" s="344"/>
      <c r="C235" s="344"/>
      <c r="D235" s="344"/>
      <c r="E235" s="344"/>
      <c r="F235" s="344"/>
      <c r="G235" s="279"/>
    </row>
    <row r="236" spans="1:7" x14ac:dyDescent="0.2">
      <c r="A236" s="344"/>
      <c r="B236" s="344"/>
      <c r="C236" s="344"/>
      <c r="D236" s="344"/>
      <c r="E236" s="344"/>
      <c r="F236" s="344"/>
      <c r="G236" s="279"/>
    </row>
    <row r="237" spans="1:7" ht="15.75" x14ac:dyDescent="0.3">
      <c r="A237" s="647"/>
      <c r="B237" s="647"/>
      <c r="C237" s="647"/>
      <c r="D237" s="647"/>
      <c r="E237" s="647"/>
      <c r="F237" s="647"/>
      <c r="G237" s="279"/>
    </row>
    <row r="238" spans="1:7" ht="15.75" x14ac:dyDescent="0.3">
      <c r="A238" s="647"/>
      <c r="B238" s="647"/>
      <c r="C238" s="647"/>
      <c r="D238" s="647"/>
      <c r="E238" s="647"/>
      <c r="F238" s="647"/>
      <c r="G238" s="279"/>
    </row>
    <row r="239" spans="1:7" ht="15.75" x14ac:dyDescent="0.3">
      <c r="A239" s="647"/>
      <c r="B239" s="647"/>
      <c r="C239" s="647"/>
      <c r="D239" s="647"/>
      <c r="E239" s="647"/>
      <c r="F239" s="647"/>
      <c r="G239" s="279"/>
    </row>
    <row r="240" spans="1:7" ht="15.75" x14ac:dyDescent="0.3">
      <c r="A240" s="647"/>
      <c r="B240" s="647"/>
      <c r="C240" s="647"/>
      <c r="D240" s="647"/>
      <c r="E240" s="647"/>
      <c r="F240" s="647"/>
      <c r="G240" s="279"/>
    </row>
    <row r="241" spans="1:7" ht="15.75" x14ac:dyDescent="0.3">
      <c r="A241" s="649"/>
      <c r="B241" s="649"/>
      <c r="C241" s="649"/>
      <c r="D241" s="649"/>
      <c r="E241" s="649"/>
      <c r="F241" s="649"/>
      <c r="G241" s="279"/>
    </row>
    <row r="242" spans="1:7" ht="15.75" x14ac:dyDescent="0.3">
      <c r="A242" s="650"/>
      <c r="B242" s="650"/>
      <c r="C242" s="647"/>
      <c r="D242" s="647"/>
      <c r="E242" s="647"/>
      <c r="F242" s="372"/>
      <c r="G242" s="279"/>
    </row>
    <row r="243" spans="1:7" ht="15.75" x14ac:dyDescent="0.3">
      <c r="A243" s="650"/>
      <c r="B243" s="650"/>
      <c r="C243" s="372"/>
      <c r="D243" s="372"/>
      <c r="E243" s="372"/>
      <c r="F243" s="372"/>
      <c r="G243" s="279"/>
    </row>
    <row r="244" spans="1:7" x14ac:dyDescent="0.2">
      <c r="A244" s="342"/>
      <c r="B244" s="320"/>
      <c r="C244" s="319"/>
      <c r="D244" s="319"/>
      <c r="E244" s="319"/>
      <c r="F244" s="319"/>
      <c r="G244" s="279"/>
    </row>
    <row r="245" spans="1:7" x14ac:dyDescent="0.2">
      <c r="A245" s="344"/>
      <c r="B245" s="320"/>
      <c r="C245" s="319"/>
      <c r="D245" s="319"/>
      <c r="E245" s="319"/>
      <c r="F245" s="319"/>
      <c r="G245" s="279"/>
    </row>
    <row r="246" spans="1:7" x14ac:dyDescent="0.2">
      <c r="A246" s="344"/>
      <c r="B246" s="320"/>
      <c r="C246" s="319"/>
      <c r="D246" s="319"/>
      <c r="E246" s="319"/>
      <c r="F246" s="319"/>
      <c r="G246" s="279"/>
    </row>
    <row r="247" spans="1:7" x14ac:dyDescent="0.2">
      <c r="A247" s="344"/>
      <c r="B247" s="320"/>
      <c r="C247" s="319"/>
      <c r="D247" s="319"/>
      <c r="E247" s="319"/>
      <c r="F247" s="319"/>
      <c r="G247" s="279"/>
    </row>
    <row r="248" spans="1:7" x14ac:dyDescent="0.2">
      <c r="A248" s="344"/>
      <c r="B248" s="320"/>
      <c r="C248" s="319"/>
      <c r="D248" s="319"/>
      <c r="E248" s="319"/>
      <c r="F248" s="319"/>
      <c r="G248" s="279"/>
    </row>
    <row r="249" spans="1:7" x14ac:dyDescent="0.2">
      <c r="A249" s="344"/>
      <c r="B249" s="320"/>
      <c r="C249" s="319"/>
      <c r="D249" s="319"/>
      <c r="E249" s="319"/>
      <c r="F249" s="319"/>
      <c r="G249" s="279"/>
    </row>
    <row r="250" spans="1:7" x14ac:dyDescent="0.2">
      <c r="A250" s="344"/>
      <c r="B250" s="320"/>
      <c r="C250" s="319"/>
      <c r="D250" s="319"/>
      <c r="E250" s="319"/>
      <c r="F250" s="319"/>
      <c r="G250" s="279"/>
    </row>
    <row r="251" spans="1:7" x14ac:dyDescent="0.2">
      <c r="A251" s="344"/>
      <c r="B251" s="320"/>
      <c r="C251" s="319"/>
      <c r="D251" s="319"/>
      <c r="E251" s="319"/>
      <c r="F251" s="319"/>
      <c r="G251" s="279"/>
    </row>
    <row r="252" spans="1:7" x14ac:dyDescent="0.2">
      <c r="A252" s="344"/>
      <c r="B252" s="320"/>
      <c r="C252" s="319"/>
      <c r="D252" s="319"/>
      <c r="E252" s="319"/>
      <c r="F252" s="319"/>
      <c r="G252" s="279"/>
    </row>
    <row r="253" spans="1:7" x14ac:dyDescent="0.2">
      <c r="A253" s="344"/>
      <c r="B253" s="320"/>
      <c r="C253" s="319"/>
      <c r="D253" s="319"/>
      <c r="E253" s="319"/>
      <c r="F253" s="319"/>
      <c r="G253" s="279"/>
    </row>
    <row r="254" spans="1:7" x14ac:dyDescent="0.2">
      <c r="A254" s="344"/>
      <c r="B254" s="279"/>
      <c r="C254" s="279"/>
      <c r="D254" s="279"/>
      <c r="E254" s="319"/>
      <c r="F254" s="373"/>
      <c r="G254" s="279"/>
    </row>
    <row r="255" spans="1:7" x14ac:dyDescent="0.2">
      <c r="A255" s="344"/>
      <c r="B255" s="320"/>
      <c r="C255" s="319"/>
      <c r="D255" s="319"/>
      <c r="E255" s="319"/>
      <c r="F255" s="319"/>
      <c r="G255" s="279"/>
    </row>
    <row r="256" spans="1:7" x14ac:dyDescent="0.2">
      <c r="A256" s="344"/>
      <c r="B256" s="320"/>
      <c r="C256" s="319"/>
      <c r="D256" s="319"/>
      <c r="E256" s="319"/>
      <c r="F256" s="319"/>
      <c r="G256" s="279"/>
    </row>
    <row r="257" spans="1:7" x14ac:dyDescent="0.2">
      <c r="A257" s="344"/>
      <c r="B257" s="320"/>
      <c r="C257" s="319"/>
      <c r="D257" s="319"/>
      <c r="E257" s="319"/>
      <c r="F257" s="319"/>
      <c r="G257" s="279"/>
    </row>
    <row r="258" spans="1:7" x14ac:dyDescent="0.2">
      <c r="A258" s="344"/>
      <c r="B258" s="320"/>
      <c r="C258" s="319"/>
      <c r="D258" s="319"/>
      <c r="E258" s="319"/>
      <c r="F258" s="319"/>
      <c r="G258" s="279"/>
    </row>
    <row r="259" spans="1:7" x14ac:dyDescent="0.2">
      <c r="A259" s="344"/>
      <c r="B259" s="279"/>
      <c r="C259" s="279"/>
      <c r="D259" s="279"/>
      <c r="E259" s="279"/>
      <c r="F259" s="373"/>
      <c r="G259" s="279"/>
    </row>
    <row r="260" spans="1:7" x14ac:dyDescent="0.2">
      <c r="A260" s="344"/>
      <c r="B260" s="320"/>
      <c r="C260" s="319"/>
      <c r="D260" s="319"/>
      <c r="E260" s="319"/>
      <c r="F260" s="319"/>
      <c r="G260" s="279"/>
    </row>
    <row r="261" spans="1:7" x14ac:dyDescent="0.2">
      <c r="A261" s="344"/>
      <c r="B261" s="320"/>
      <c r="C261" s="319"/>
      <c r="D261" s="319"/>
      <c r="E261" s="319"/>
      <c r="F261" s="319"/>
      <c r="G261" s="279"/>
    </row>
    <row r="262" spans="1:7" x14ac:dyDescent="0.2">
      <c r="A262" s="344"/>
      <c r="B262" s="320"/>
      <c r="C262" s="319"/>
      <c r="D262" s="319"/>
      <c r="E262" s="319"/>
      <c r="F262" s="319"/>
      <c r="G262" s="279"/>
    </row>
    <row r="263" spans="1:7" x14ac:dyDescent="0.2">
      <c r="A263" s="344"/>
      <c r="B263" s="320"/>
      <c r="C263" s="319"/>
      <c r="D263" s="319"/>
      <c r="E263" s="319"/>
      <c r="F263" s="319"/>
      <c r="G263" s="279"/>
    </row>
    <row r="264" spans="1:7" x14ac:dyDescent="0.2">
      <c r="A264" s="344"/>
      <c r="B264" s="320"/>
      <c r="C264" s="319"/>
      <c r="D264" s="319"/>
      <c r="E264" s="319"/>
      <c r="F264" s="319"/>
      <c r="G264" s="279"/>
    </row>
    <row r="265" spans="1:7" x14ac:dyDescent="0.2">
      <c r="A265" s="344"/>
      <c r="B265" s="320"/>
      <c r="C265" s="319"/>
      <c r="D265" s="319"/>
      <c r="E265" s="319"/>
      <c r="F265" s="319"/>
      <c r="G265" s="279"/>
    </row>
    <row r="266" spans="1:7" x14ac:dyDescent="0.2">
      <c r="A266" s="344"/>
      <c r="B266" s="320"/>
      <c r="C266" s="319"/>
      <c r="D266" s="319"/>
      <c r="E266" s="319"/>
      <c r="F266" s="319"/>
      <c r="G266" s="279"/>
    </row>
    <row r="267" spans="1:7" x14ac:dyDescent="0.2">
      <c r="A267" s="344"/>
      <c r="B267" s="320"/>
      <c r="C267" s="319"/>
      <c r="D267" s="319"/>
      <c r="E267" s="319"/>
      <c r="F267" s="319"/>
      <c r="G267" s="279"/>
    </row>
    <row r="268" spans="1:7" x14ac:dyDescent="0.2">
      <c r="A268" s="344"/>
      <c r="B268" s="320"/>
      <c r="C268" s="319"/>
      <c r="D268" s="319"/>
      <c r="E268" s="319"/>
      <c r="F268" s="319"/>
      <c r="G268" s="279"/>
    </row>
    <row r="269" spans="1:7" x14ac:dyDescent="0.2">
      <c r="A269" s="344"/>
      <c r="B269" s="320"/>
      <c r="C269" s="319"/>
      <c r="D269" s="319"/>
      <c r="E269" s="319"/>
      <c r="F269" s="319"/>
      <c r="G269" s="279"/>
    </row>
    <row r="270" spans="1:7" x14ac:dyDescent="0.2">
      <c r="A270" s="344"/>
      <c r="B270" s="320"/>
      <c r="C270" s="319"/>
      <c r="D270" s="319"/>
      <c r="E270" s="319"/>
      <c r="F270" s="319"/>
      <c r="G270" s="279"/>
    </row>
    <row r="271" spans="1:7" x14ac:dyDescent="0.2">
      <c r="A271" s="344"/>
      <c r="B271" s="320"/>
      <c r="C271" s="319"/>
      <c r="D271" s="319"/>
      <c r="E271" s="319"/>
      <c r="F271" s="319"/>
      <c r="G271" s="279"/>
    </row>
    <row r="272" spans="1:7" x14ac:dyDescent="0.2">
      <c r="A272" s="344"/>
      <c r="B272" s="320"/>
      <c r="C272" s="319"/>
      <c r="D272" s="319"/>
      <c r="E272" s="319"/>
      <c r="F272" s="319"/>
      <c r="G272" s="279"/>
    </row>
    <row r="273" spans="1:7" x14ac:dyDescent="0.2">
      <c r="A273" s="344"/>
      <c r="B273" s="320"/>
      <c r="C273" s="319"/>
      <c r="D273" s="319"/>
      <c r="E273" s="319"/>
      <c r="F273" s="319"/>
      <c r="G273" s="279"/>
    </row>
    <row r="274" spans="1:7" x14ac:dyDescent="0.2">
      <c r="A274" s="344"/>
      <c r="B274" s="320"/>
      <c r="C274" s="319"/>
      <c r="D274" s="319"/>
      <c r="E274" s="319"/>
      <c r="F274" s="319"/>
      <c r="G274" s="279"/>
    </row>
    <row r="275" spans="1:7" x14ac:dyDescent="0.2">
      <c r="A275" s="344"/>
      <c r="B275" s="320"/>
      <c r="C275" s="319"/>
      <c r="D275" s="319"/>
      <c r="E275" s="319"/>
      <c r="F275" s="319"/>
      <c r="G275" s="279"/>
    </row>
    <row r="276" spans="1:7" x14ac:dyDescent="0.2">
      <c r="A276" s="344"/>
      <c r="B276" s="320"/>
      <c r="C276" s="319"/>
      <c r="D276" s="319"/>
      <c r="E276" s="319"/>
      <c r="F276" s="319"/>
      <c r="G276" s="279"/>
    </row>
    <row r="277" spans="1:7" x14ac:dyDescent="0.2">
      <c r="A277" s="344"/>
      <c r="B277" s="320"/>
      <c r="C277" s="319"/>
      <c r="D277" s="319"/>
      <c r="E277" s="319"/>
      <c r="F277" s="319"/>
      <c r="G277" s="279"/>
    </row>
    <row r="278" spans="1:7" x14ac:dyDescent="0.2">
      <c r="A278" s="344"/>
      <c r="B278" s="320"/>
      <c r="C278" s="319"/>
      <c r="D278" s="319"/>
      <c r="E278" s="319"/>
      <c r="F278" s="319"/>
      <c r="G278" s="279"/>
    </row>
    <row r="279" spans="1:7" x14ac:dyDescent="0.2">
      <c r="A279" s="344"/>
      <c r="B279" s="320"/>
      <c r="C279" s="319"/>
      <c r="D279" s="319"/>
      <c r="E279" s="319"/>
      <c r="F279" s="319"/>
      <c r="G279" s="279"/>
    </row>
    <row r="280" spans="1:7" x14ac:dyDescent="0.2">
      <c r="A280" s="344"/>
      <c r="B280" s="320"/>
      <c r="C280" s="319"/>
      <c r="D280" s="319"/>
      <c r="E280" s="319"/>
      <c r="F280" s="319"/>
      <c r="G280" s="279"/>
    </row>
    <row r="281" spans="1:7" x14ac:dyDescent="0.2">
      <c r="A281" s="344"/>
      <c r="B281" s="320"/>
      <c r="C281" s="319"/>
      <c r="D281" s="319"/>
      <c r="E281" s="319"/>
      <c r="F281" s="319"/>
      <c r="G281" s="279"/>
    </row>
    <row r="282" spans="1:7" x14ac:dyDescent="0.2">
      <c r="A282" s="344"/>
      <c r="B282" s="320"/>
      <c r="C282" s="319"/>
      <c r="D282" s="319"/>
      <c r="E282" s="319"/>
      <c r="F282" s="319"/>
      <c r="G282" s="279"/>
    </row>
    <row r="283" spans="1:7" x14ac:dyDescent="0.2">
      <c r="A283" s="344"/>
      <c r="B283" s="320"/>
      <c r="C283" s="319"/>
      <c r="D283" s="319"/>
      <c r="E283" s="319"/>
      <c r="F283" s="319"/>
      <c r="G283" s="279"/>
    </row>
    <row r="284" spans="1:7" x14ac:dyDescent="0.2">
      <c r="A284" s="344"/>
      <c r="B284" s="320"/>
      <c r="C284" s="319"/>
      <c r="D284" s="319"/>
      <c r="E284" s="319"/>
      <c r="F284" s="319"/>
      <c r="G284" s="279"/>
    </row>
    <row r="285" spans="1:7" x14ac:dyDescent="0.2">
      <c r="A285" s="344"/>
      <c r="B285" s="320"/>
      <c r="C285" s="319"/>
      <c r="D285" s="319"/>
      <c r="E285" s="319"/>
      <c r="F285" s="319"/>
      <c r="G285" s="279"/>
    </row>
    <row r="286" spans="1:7" x14ac:dyDescent="0.2">
      <c r="A286" s="344"/>
      <c r="B286" s="320"/>
      <c r="C286" s="319"/>
      <c r="D286" s="319"/>
      <c r="E286" s="319"/>
      <c r="F286" s="319"/>
      <c r="G286" s="279"/>
    </row>
    <row r="287" spans="1:7" x14ac:dyDescent="0.2">
      <c r="A287" s="344"/>
      <c r="B287" s="320"/>
      <c r="C287" s="319"/>
      <c r="D287" s="319"/>
      <c r="E287" s="319"/>
      <c r="F287" s="319"/>
      <c r="G287" s="279"/>
    </row>
    <row r="288" spans="1:7" x14ac:dyDescent="0.2">
      <c r="A288" s="344"/>
      <c r="B288" s="320"/>
      <c r="C288" s="319"/>
      <c r="D288" s="319"/>
      <c r="E288" s="319"/>
      <c r="F288" s="319"/>
      <c r="G288" s="279"/>
    </row>
    <row r="289" spans="1:7" x14ac:dyDescent="0.2">
      <c r="A289" s="344"/>
      <c r="B289" s="320"/>
      <c r="C289" s="319"/>
      <c r="D289" s="319"/>
      <c r="E289" s="319"/>
      <c r="F289" s="319"/>
      <c r="G289" s="279"/>
    </row>
    <row r="290" spans="1:7" x14ac:dyDescent="0.2">
      <c r="A290" s="344"/>
      <c r="B290" s="320"/>
      <c r="C290" s="319"/>
      <c r="D290" s="319"/>
      <c r="E290" s="319"/>
      <c r="F290" s="319"/>
      <c r="G290" s="279"/>
    </row>
    <row r="291" spans="1:7" x14ac:dyDescent="0.2">
      <c r="A291" s="344"/>
      <c r="B291" s="320"/>
      <c r="C291" s="319"/>
      <c r="D291" s="319"/>
      <c r="E291" s="319"/>
      <c r="F291" s="319"/>
      <c r="G291" s="279"/>
    </row>
    <row r="292" spans="1:7" x14ac:dyDescent="0.2">
      <c r="A292" s="344"/>
      <c r="B292" s="320"/>
      <c r="C292" s="319"/>
      <c r="D292" s="319"/>
      <c r="E292" s="319"/>
      <c r="F292" s="319"/>
      <c r="G292" s="279"/>
    </row>
    <row r="293" spans="1:7" x14ac:dyDescent="0.2">
      <c r="A293" s="344"/>
      <c r="B293" s="320"/>
      <c r="C293" s="319"/>
      <c r="D293" s="319"/>
      <c r="E293" s="319"/>
      <c r="F293" s="319"/>
      <c r="G293" s="279"/>
    </row>
    <row r="294" spans="1:7" x14ac:dyDescent="0.2">
      <c r="A294" s="344"/>
      <c r="B294" s="344"/>
      <c r="C294" s="344"/>
      <c r="D294" s="344"/>
      <c r="E294" s="344"/>
      <c r="F294" s="344"/>
      <c r="G294" s="279"/>
    </row>
    <row r="295" spans="1:7" x14ac:dyDescent="0.2">
      <c r="A295" s="344"/>
      <c r="B295" s="344"/>
      <c r="C295" s="344"/>
      <c r="D295" s="344"/>
      <c r="E295" s="344"/>
      <c r="F295" s="344"/>
      <c r="G295" s="279"/>
    </row>
    <row r="296" spans="1:7" ht="15.75" x14ac:dyDescent="0.3">
      <c r="A296" s="647"/>
      <c r="B296" s="647"/>
      <c r="C296" s="647"/>
      <c r="D296" s="647"/>
      <c r="E296" s="647"/>
      <c r="F296" s="647"/>
      <c r="G296" s="279"/>
    </row>
    <row r="297" spans="1:7" ht="15.75" x14ac:dyDescent="0.3">
      <c r="A297" s="647"/>
      <c r="B297" s="647"/>
      <c r="C297" s="647"/>
      <c r="D297" s="647"/>
      <c r="E297" s="647"/>
      <c r="F297" s="647"/>
      <c r="G297" s="279"/>
    </row>
    <row r="298" spans="1:7" ht="15.75" x14ac:dyDescent="0.3">
      <c r="A298" s="647"/>
      <c r="B298" s="647"/>
      <c r="C298" s="647"/>
      <c r="D298" s="647"/>
      <c r="E298" s="647"/>
      <c r="F298" s="647"/>
      <c r="G298" s="279"/>
    </row>
    <row r="299" spans="1:7" ht="15.75" x14ac:dyDescent="0.3">
      <c r="A299" s="647"/>
      <c r="B299" s="647"/>
      <c r="C299" s="647"/>
      <c r="D299" s="647"/>
      <c r="E299" s="647"/>
      <c r="F299" s="647"/>
      <c r="G299" s="279"/>
    </row>
    <row r="300" spans="1:7" ht="15.75" x14ac:dyDescent="0.3">
      <c r="A300" s="649"/>
      <c r="B300" s="649"/>
      <c r="C300" s="649"/>
      <c r="D300" s="649"/>
      <c r="E300" s="649"/>
      <c r="F300" s="649"/>
      <c r="G300" s="279"/>
    </row>
    <row r="301" spans="1:7" ht="15.75" x14ac:dyDescent="0.3">
      <c r="A301" s="650"/>
      <c r="B301" s="650"/>
      <c r="C301" s="647"/>
      <c r="D301" s="647"/>
      <c r="E301" s="647"/>
      <c r="F301" s="372"/>
      <c r="G301" s="279"/>
    </row>
    <row r="302" spans="1:7" ht="15.75" x14ac:dyDescent="0.3">
      <c r="A302" s="650"/>
      <c r="B302" s="650"/>
      <c r="C302" s="372"/>
      <c r="D302" s="372"/>
      <c r="E302" s="372"/>
      <c r="F302" s="372"/>
      <c r="G302" s="279"/>
    </row>
    <row r="303" spans="1:7" x14ac:dyDescent="0.2">
      <c r="A303" s="342"/>
      <c r="B303" s="320"/>
      <c r="C303" s="319"/>
      <c r="D303" s="319"/>
      <c r="E303" s="319"/>
      <c r="F303" s="319"/>
      <c r="G303" s="279"/>
    </row>
    <row r="304" spans="1:7" x14ac:dyDescent="0.2">
      <c r="A304" s="344"/>
      <c r="B304" s="320"/>
      <c r="C304" s="319"/>
      <c r="D304" s="319"/>
      <c r="E304" s="319"/>
      <c r="F304" s="319"/>
      <c r="G304" s="279"/>
    </row>
    <row r="305" spans="1:7" x14ac:dyDescent="0.2">
      <c r="A305" s="344"/>
      <c r="B305" s="320"/>
      <c r="C305" s="319"/>
      <c r="D305" s="319"/>
      <c r="E305" s="319"/>
      <c r="F305" s="319"/>
      <c r="G305" s="279"/>
    </row>
    <row r="306" spans="1:7" x14ac:dyDescent="0.2">
      <c r="A306" s="344"/>
      <c r="B306" s="320"/>
      <c r="C306" s="319"/>
      <c r="D306" s="319"/>
      <c r="E306" s="319"/>
      <c r="F306" s="319"/>
      <c r="G306" s="279"/>
    </row>
    <row r="307" spans="1:7" x14ac:dyDescent="0.2">
      <c r="A307" s="344"/>
      <c r="B307" s="320"/>
      <c r="C307" s="319"/>
      <c r="D307" s="319"/>
      <c r="E307" s="319"/>
      <c r="F307" s="319"/>
      <c r="G307" s="279"/>
    </row>
    <row r="308" spans="1:7" x14ac:dyDescent="0.2">
      <c r="A308" s="344"/>
      <c r="B308" s="320"/>
      <c r="C308" s="319"/>
      <c r="D308" s="319"/>
      <c r="E308" s="319"/>
      <c r="F308" s="319"/>
      <c r="G308" s="279"/>
    </row>
    <row r="309" spans="1:7" x14ac:dyDescent="0.2">
      <c r="A309" s="344"/>
      <c r="B309" s="320"/>
      <c r="C309" s="319"/>
      <c r="D309" s="319"/>
      <c r="E309" s="319"/>
      <c r="F309" s="319"/>
      <c r="G309" s="279"/>
    </row>
    <row r="310" spans="1:7" x14ac:dyDescent="0.2">
      <c r="A310" s="344"/>
      <c r="B310" s="320"/>
      <c r="C310" s="319"/>
      <c r="D310" s="319"/>
      <c r="E310" s="319"/>
      <c r="F310" s="319"/>
      <c r="G310" s="279"/>
    </row>
    <row r="311" spans="1:7" x14ac:dyDescent="0.2">
      <c r="A311" s="344"/>
      <c r="B311" s="320"/>
      <c r="C311" s="319"/>
      <c r="D311" s="319"/>
      <c r="E311" s="319"/>
      <c r="F311" s="319"/>
      <c r="G311" s="279"/>
    </row>
    <row r="312" spans="1:7" x14ac:dyDescent="0.2">
      <c r="A312" s="344"/>
      <c r="B312" s="320"/>
      <c r="C312" s="319"/>
      <c r="D312" s="319"/>
      <c r="E312" s="319"/>
      <c r="F312" s="319"/>
      <c r="G312" s="279"/>
    </row>
    <row r="313" spans="1:7" x14ac:dyDescent="0.2">
      <c r="A313" s="344"/>
      <c r="B313" s="320"/>
      <c r="C313" s="319"/>
      <c r="D313" s="279"/>
      <c r="E313" s="319"/>
      <c r="F313" s="319"/>
      <c r="G313" s="279">
        <v>140550000</v>
      </c>
    </row>
    <row r="314" spans="1:7" x14ac:dyDescent="0.2">
      <c r="A314" s="344"/>
      <c r="B314" s="320"/>
      <c r="C314" s="319"/>
      <c r="D314" s="319"/>
      <c r="E314" s="319"/>
      <c r="F314" s="319"/>
      <c r="G314" s="279"/>
    </row>
    <row r="315" spans="1:7" x14ac:dyDescent="0.2">
      <c r="A315" s="344"/>
      <c r="B315" s="320"/>
      <c r="C315" s="319"/>
      <c r="D315" s="319"/>
      <c r="E315" s="319"/>
      <c r="F315" s="319"/>
      <c r="G315" s="279">
        <f>D313-G313</f>
        <v>-140550000</v>
      </c>
    </row>
    <row r="316" spans="1:7" x14ac:dyDescent="0.2">
      <c r="A316" s="344"/>
      <c r="B316" s="320"/>
      <c r="C316" s="319"/>
      <c r="D316" s="319"/>
      <c r="E316" s="319"/>
      <c r="F316" s="319"/>
      <c r="G316" s="279"/>
    </row>
    <row r="317" spans="1:7" x14ac:dyDescent="0.2">
      <c r="A317" s="344"/>
      <c r="B317" s="320"/>
      <c r="C317" s="319"/>
      <c r="D317" s="319"/>
      <c r="E317" s="319"/>
      <c r="F317" s="319"/>
      <c r="G317" s="279"/>
    </row>
    <row r="318" spans="1:7" x14ac:dyDescent="0.2">
      <c r="A318" s="344"/>
      <c r="B318" s="320"/>
      <c r="C318" s="319"/>
      <c r="D318" s="319"/>
      <c r="E318" s="319"/>
      <c r="F318" s="319"/>
      <c r="G318" s="279"/>
    </row>
    <row r="319" spans="1:7" x14ac:dyDescent="0.2">
      <c r="A319" s="344"/>
      <c r="B319" s="320"/>
      <c r="C319" s="319"/>
      <c r="D319" s="319"/>
      <c r="E319" s="319"/>
      <c r="F319" s="319"/>
      <c r="G319" s="279"/>
    </row>
    <row r="320" spans="1:7" x14ac:dyDescent="0.2">
      <c r="A320" s="344"/>
      <c r="B320" s="320"/>
      <c r="C320" s="319"/>
      <c r="D320" s="319"/>
      <c r="E320" s="319"/>
      <c r="F320" s="319"/>
      <c r="G320" s="279"/>
    </row>
    <row r="321" spans="1:7" x14ac:dyDescent="0.2">
      <c r="A321" s="344"/>
      <c r="B321" s="320"/>
      <c r="C321" s="319"/>
      <c r="D321" s="319"/>
      <c r="E321" s="319"/>
      <c r="F321" s="319"/>
      <c r="G321" s="279"/>
    </row>
    <row r="322" spans="1:7" x14ac:dyDescent="0.2">
      <c r="A322" s="344"/>
      <c r="B322" s="320"/>
      <c r="C322" s="319"/>
      <c r="D322" s="319"/>
      <c r="E322" s="319"/>
      <c r="F322" s="319"/>
      <c r="G322" s="279"/>
    </row>
    <row r="323" spans="1:7" x14ac:dyDescent="0.2">
      <c r="A323" s="344"/>
      <c r="B323" s="320"/>
      <c r="C323" s="319"/>
      <c r="D323" s="319"/>
      <c r="E323" s="319"/>
      <c r="F323" s="319"/>
      <c r="G323" s="279"/>
    </row>
    <row r="324" spans="1:7" x14ac:dyDescent="0.2">
      <c r="A324" s="344"/>
      <c r="B324" s="320"/>
      <c r="C324" s="319"/>
      <c r="D324" s="319"/>
      <c r="E324" s="319"/>
      <c r="F324" s="319"/>
      <c r="G324" s="279"/>
    </row>
    <row r="325" spans="1:7" x14ac:dyDescent="0.2">
      <c r="A325" s="344"/>
      <c r="B325" s="320"/>
      <c r="C325" s="319"/>
      <c r="D325" s="319"/>
      <c r="E325" s="319"/>
      <c r="F325" s="319"/>
      <c r="G325" s="279"/>
    </row>
    <row r="326" spans="1:7" x14ac:dyDescent="0.2">
      <c r="A326" s="344"/>
      <c r="B326" s="320"/>
      <c r="C326" s="319"/>
      <c r="D326" s="319"/>
      <c r="E326" s="319"/>
      <c r="F326" s="319"/>
      <c r="G326" s="279"/>
    </row>
    <row r="327" spans="1:7" x14ac:dyDescent="0.2">
      <c r="A327" s="344"/>
      <c r="B327" s="320"/>
      <c r="C327" s="319"/>
      <c r="D327" s="319"/>
      <c r="E327" s="319"/>
      <c r="F327" s="319"/>
      <c r="G327" s="279"/>
    </row>
    <row r="328" spans="1:7" x14ac:dyDescent="0.2">
      <c r="A328" s="344"/>
      <c r="B328" s="320"/>
      <c r="C328" s="319"/>
      <c r="D328" s="319"/>
      <c r="E328" s="319"/>
      <c r="F328" s="319"/>
      <c r="G328" s="279"/>
    </row>
    <row r="329" spans="1:7" x14ac:dyDescent="0.2">
      <c r="A329" s="344"/>
      <c r="B329" s="320"/>
      <c r="C329" s="319"/>
      <c r="D329" s="319"/>
      <c r="E329" s="319"/>
      <c r="F329" s="319"/>
      <c r="G329" s="279"/>
    </row>
    <row r="330" spans="1:7" x14ac:dyDescent="0.2">
      <c r="A330" s="344"/>
      <c r="B330" s="320"/>
      <c r="C330" s="319"/>
      <c r="D330" s="319"/>
      <c r="E330" s="319"/>
      <c r="F330" s="319"/>
      <c r="G330" s="279"/>
    </row>
    <row r="331" spans="1:7" x14ac:dyDescent="0.2">
      <c r="A331" s="344"/>
      <c r="B331" s="320"/>
      <c r="C331" s="319"/>
      <c r="D331" s="319"/>
      <c r="E331" s="319"/>
      <c r="F331" s="319"/>
      <c r="G331" s="279"/>
    </row>
    <row r="332" spans="1:7" x14ac:dyDescent="0.2">
      <c r="A332" s="344"/>
      <c r="B332" s="320"/>
      <c r="C332" s="319"/>
      <c r="D332" s="319"/>
      <c r="E332" s="319"/>
      <c r="F332" s="319"/>
      <c r="G332" s="279"/>
    </row>
    <row r="333" spans="1:7" x14ac:dyDescent="0.2">
      <c r="A333" s="344"/>
      <c r="B333" s="320"/>
      <c r="C333" s="319"/>
      <c r="D333" s="319"/>
      <c r="E333" s="319"/>
      <c r="F333" s="319"/>
      <c r="G333" s="279"/>
    </row>
    <row r="334" spans="1:7" x14ac:dyDescent="0.2">
      <c r="A334" s="344"/>
      <c r="B334" s="320"/>
      <c r="C334" s="319"/>
      <c r="D334" s="319"/>
      <c r="E334" s="319"/>
      <c r="F334" s="319"/>
      <c r="G334" s="279"/>
    </row>
    <row r="335" spans="1:7" x14ac:dyDescent="0.2">
      <c r="A335" s="344"/>
      <c r="B335" s="320"/>
      <c r="C335" s="319"/>
      <c r="D335" s="319"/>
      <c r="E335" s="319"/>
      <c r="F335" s="319"/>
      <c r="G335" s="279"/>
    </row>
    <row r="336" spans="1:7" x14ac:dyDescent="0.2">
      <c r="A336" s="344"/>
      <c r="B336" s="320"/>
      <c r="C336" s="319"/>
      <c r="D336" s="319"/>
      <c r="E336" s="319"/>
      <c r="F336" s="319"/>
      <c r="G336" s="279"/>
    </row>
    <row r="337" spans="1:7" x14ac:dyDescent="0.2">
      <c r="A337" s="344"/>
      <c r="B337" s="320"/>
      <c r="C337" s="319"/>
      <c r="D337" s="319"/>
      <c r="E337" s="319"/>
      <c r="F337" s="319"/>
      <c r="G337" s="279"/>
    </row>
    <row r="338" spans="1:7" x14ac:dyDescent="0.2">
      <c r="A338" s="344"/>
      <c r="B338" s="320"/>
      <c r="C338" s="319"/>
      <c r="D338" s="319"/>
      <c r="E338" s="319"/>
      <c r="F338" s="319"/>
      <c r="G338" s="279"/>
    </row>
    <row r="339" spans="1:7" x14ac:dyDescent="0.2">
      <c r="A339" s="344"/>
      <c r="B339" s="320"/>
      <c r="C339" s="319"/>
      <c r="D339" s="319"/>
      <c r="E339" s="319"/>
      <c r="F339" s="319"/>
      <c r="G339" s="279"/>
    </row>
    <row r="340" spans="1:7" x14ac:dyDescent="0.2">
      <c r="A340" s="344"/>
      <c r="B340" s="320"/>
      <c r="C340" s="319"/>
      <c r="D340" s="319"/>
      <c r="E340" s="319"/>
      <c r="F340" s="319"/>
      <c r="G340" s="279"/>
    </row>
    <row r="341" spans="1:7" x14ac:dyDescent="0.2">
      <c r="A341" s="344"/>
      <c r="B341" s="320"/>
      <c r="C341" s="319"/>
      <c r="D341" s="319"/>
      <c r="E341" s="319"/>
      <c r="F341" s="319"/>
      <c r="G341" s="279"/>
    </row>
    <row r="342" spans="1:7" x14ac:dyDescent="0.2">
      <c r="A342" s="344"/>
      <c r="B342" s="320"/>
      <c r="C342" s="319"/>
      <c r="D342" s="319"/>
      <c r="E342" s="319"/>
      <c r="F342" s="319"/>
      <c r="G342" s="279"/>
    </row>
    <row r="343" spans="1:7" x14ac:dyDescent="0.2">
      <c r="A343" s="344"/>
      <c r="B343" s="320"/>
      <c r="C343" s="319"/>
      <c r="D343" s="319"/>
      <c r="E343" s="319"/>
      <c r="F343" s="319"/>
      <c r="G343" s="279"/>
    </row>
    <row r="344" spans="1:7" x14ac:dyDescent="0.2">
      <c r="A344" s="344"/>
      <c r="B344" s="320"/>
      <c r="C344" s="319"/>
      <c r="D344" s="319"/>
      <c r="E344" s="319"/>
      <c r="F344" s="319"/>
      <c r="G344" s="279"/>
    </row>
    <row r="345" spans="1:7" x14ac:dyDescent="0.2">
      <c r="A345" s="344"/>
      <c r="B345" s="320"/>
      <c r="C345" s="319"/>
      <c r="D345" s="319"/>
      <c r="E345" s="319"/>
      <c r="F345" s="319"/>
      <c r="G345" s="279"/>
    </row>
    <row r="346" spans="1:7" x14ac:dyDescent="0.2">
      <c r="A346" s="344"/>
      <c r="B346" s="320"/>
      <c r="C346" s="319"/>
      <c r="D346" s="319"/>
      <c r="E346" s="319"/>
      <c r="F346" s="319"/>
      <c r="G346" s="279"/>
    </row>
    <row r="347" spans="1:7" x14ac:dyDescent="0.2">
      <c r="A347" s="344"/>
      <c r="B347" s="279"/>
      <c r="C347" s="279"/>
      <c r="D347" s="279"/>
      <c r="E347" s="279"/>
      <c r="F347" s="373"/>
      <c r="G347" s="279"/>
    </row>
    <row r="348" spans="1:7" x14ac:dyDescent="0.2">
      <c r="A348" s="344"/>
      <c r="B348" s="279"/>
      <c r="C348" s="279"/>
      <c r="D348" s="279"/>
      <c r="E348" s="279"/>
      <c r="F348" s="373"/>
      <c r="G348" s="279"/>
    </row>
    <row r="349" spans="1:7" x14ac:dyDescent="0.2">
      <c r="A349" s="344"/>
      <c r="B349" s="320"/>
      <c r="C349" s="319"/>
      <c r="D349" s="319"/>
      <c r="E349" s="319"/>
      <c r="F349" s="319"/>
      <c r="G349" s="279"/>
    </row>
    <row r="350" spans="1:7" x14ac:dyDescent="0.2">
      <c r="A350" s="344"/>
      <c r="B350" s="320"/>
      <c r="C350" s="319"/>
      <c r="D350" s="319"/>
      <c r="E350" s="319"/>
      <c r="F350" s="319"/>
      <c r="G350" s="279"/>
    </row>
    <row r="351" spans="1:7" x14ac:dyDescent="0.2">
      <c r="A351" s="344"/>
      <c r="B351" s="320"/>
      <c r="C351" s="319"/>
      <c r="D351" s="319"/>
      <c r="E351" s="319"/>
      <c r="F351" s="319"/>
      <c r="G351" s="279"/>
    </row>
    <row r="352" spans="1:7" x14ac:dyDescent="0.2">
      <c r="A352" s="344"/>
      <c r="B352" s="320"/>
      <c r="C352" s="319"/>
      <c r="D352" s="319"/>
      <c r="E352" s="319"/>
      <c r="F352" s="319"/>
      <c r="G352" s="279"/>
    </row>
    <row r="353" spans="1:7" x14ac:dyDescent="0.2">
      <c r="A353" s="344"/>
      <c r="B353" s="344"/>
      <c r="C353" s="344"/>
      <c r="D353" s="344"/>
      <c r="E353" s="344"/>
      <c r="F353" s="344"/>
      <c r="G353" s="279"/>
    </row>
    <row r="354" spans="1:7" ht="15.75" x14ac:dyDescent="0.3">
      <c r="A354" s="647"/>
      <c r="B354" s="647"/>
      <c r="C354" s="647"/>
      <c r="D354" s="647"/>
      <c r="E354" s="647"/>
      <c r="F354" s="647"/>
      <c r="G354" s="279"/>
    </row>
    <row r="355" spans="1:7" ht="15.75" x14ac:dyDescent="0.3">
      <c r="A355" s="647"/>
      <c r="B355" s="647"/>
      <c r="C355" s="647"/>
      <c r="D355" s="647"/>
      <c r="E355" s="647"/>
      <c r="F355" s="647"/>
      <c r="G355" s="279"/>
    </row>
    <row r="356" spans="1:7" ht="15.75" x14ac:dyDescent="0.3">
      <c r="A356" s="647"/>
      <c r="B356" s="647"/>
      <c r="C356" s="647"/>
      <c r="D356" s="647"/>
      <c r="E356" s="647"/>
      <c r="F356" s="647"/>
      <c r="G356" s="279"/>
    </row>
    <row r="357" spans="1:7" ht="15.75" x14ac:dyDescent="0.3">
      <c r="A357" s="647"/>
      <c r="B357" s="647"/>
      <c r="C357" s="647"/>
      <c r="D357" s="647"/>
      <c r="E357" s="647"/>
      <c r="F357" s="647"/>
      <c r="G357" s="279"/>
    </row>
    <row r="358" spans="1:7" ht="15.75" x14ac:dyDescent="0.3">
      <c r="A358" s="649"/>
      <c r="B358" s="649"/>
      <c r="C358" s="649"/>
      <c r="D358" s="649"/>
      <c r="E358" s="649"/>
      <c r="F358" s="649"/>
      <c r="G358" s="279"/>
    </row>
    <row r="359" spans="1:7" ht="15.75" x14ac:dyDescent="0.3">
      <c r="A359" s="650"/>
      <c r="B359" s="650"/>
      <c r="C359" s="647"/>
      <c r="D359" s="647"/>
      <c r="E359" s="647"/>
      <c r="F359" s="372"/>
      <c r="G359" s="279"/>
    </row>
    <row r="360" spans="1:7" ht="15.75" x14ac:dyDescent="0.3">
      <c r="A360" s="650"/>
      <c r="B360" s="650"/>
      <c r="C360" s="372"/>
      <c r="D360" s="372"/>
      <c r="E360" s="372"/>
      <c r="F360" s="372"/>
      <c r="G360" s="279"/>
    </row>
    <row r="361" spans="1:7" x14ac:dyDescent="0.2">
      <c r="A361" s="342"/>
      <c r="B361" s="320"/>
      <c r="C361" s="319"/>
      <c r="D361" s="319"/>
      <c r="E361" s="319"/>
      <c r="F361" s="319"/>
      <c r="G361" s="279"/>
    </row>
    <row r="362" spans="1:7" x14ac:dyDescent="0.2">
      <c r="A362" s="344"/>
      <c r="B362" s="320"/>
      <c r="C362" s="319"/>
      <c r="D362" s="319"/>
      <c r="E362" s="319"/>
      <c r="F362" s="319"/>
      <c r="G362" s="279"/>
    </row>
    <row r="363" spans="1:7" x14ac:dyDescent="0.2">
      <c r="A363" s="344"/>
      <c r="B363" s="320"/>
      <c r="C363" s="319"/>
      <c r="D363" s="319"/>
      <c r="E363" s="319"/>
      <c r="F363" s="319"/>
      <c r="G363" s="279"/>
    </row>
    <row r="364" spans="1:7" x14ac:dyDescent="0.2">
      <c r="A364" s="344"/>
      <c r="B364" s="320"/>
      <c r="C364" s="319"/>
      <c r="D364" s="319"/>
      <c r="E364" s="319"/>
      <c r="F364" s="319"/>
      <c r="G364" s="279"/>
    </row>
    <row r="365" spans="1:7" x14ac:dyDescent="0.2">
      <c r="A365" s="344"/>
      <c r="B365" s="320"/>
      <c r="C365" s="319"/>
      <c r="D365" s="319"/>
      <c r="E365" s="319"/>
      <c r="F365" s="319"/>
      <c r="G365" s="279"/>
    </row>
    <row r="366" spans="1:7" x14ac:dyDescent="0.2">
      <c r="A366" s="344"/>
      <c r="B366" s="320"/>
      <c r="C366" s="319"/>
      <c r="D366" s="319"/>
      <c r="E366" s="319"/>
      <c r="F366" s="319"/>
      <c r="G366" s="279"/>
    </row>
    <row r="367" spans="1:7" x14ac:dyDescent="0.2">
      <c r="A367" s="344"/>
      <c r="B367" s="279"/>
      <c r="C367" s="279"/>
      <c r="D367" s="279"/>
      <c r="E367" s="279"/>
      <c r="F367" s="373"/>
      <c r="G367" s="279"/>
    </row>
    <row r="368" spans="1:7" x14ac:dyDescent="0.2">
      <c r="A368" s="344"/>
      <c r="B368" s="320"/>
      <c r="C368" s="319"/>
      <c r="D368" s="319"/>
      <c r="E368" s="319"/>
      <c r="F368" s="319"/>
      <c r="G368" s="279"/>
    </row>
    <row r="369" spans="1:7" x14ac:dyDescent="0.2">
      <c r="A369" s="344"/>
      <c r="B369" s="320"/>
      <c r="C369" s="319"/>
      <c r="D369" s="319"/>
      <c r="E369" s="319"/>
      <c r="F369" s="319"/>
      <c r="G369" s="279"/>
    </row>
    <row r="370" spans="1:7" x14ac:dyDescent="0.2">
      <c r="A370" s="344"/>
      <c r="B370" s="320"/>
      <c r="C370" s="319"/>
      <c r="D370" s="319"/>
      <c r="E370" s="319"/>
      <c r="F370" s="319"/>
      <c r="G370" s="279"/>
    </row>
    <row r="371" spans="1:7" x14ac:dyDescent="0.2">
      <c r="A371" s="344"/>
      <c r="B371" s="320"/>
      <c r="C371" s="319"/>
      <c r="D371" s="319"/>
      <c r="E371" s="319"/>
      <c r="F371" s="319"/>
      <c r="G371" s="279"/>
    </row>
    <row r="372" spans="1:7" x14ac:dyDescent="0.2">
      <c r="A372" s="344"/>
      <c r="B372" s="320"/>
      <c r="C372" s="319"/>
      <c r="D372" s="319"/>
      <c r="E372" s="319"/>
      <c r="F372" s="319"/>
      <c r="G372" s="279"/>
    </row>
    <row r="373" spans="1:7" x14ac:dyDescent="0.2">
      <c r="A373" s="344"/>
      <c r="B373" s="320"/>
      <c r="C373" s="319"/>
      <c r="D373" s="319"/>
      <c r="E373" s="319"/>
      <c r="F373" s="319"/>
      <c r="G373" s="279"/>
    </row>
    <row r="374" spans="1:7" x14ac:dyDescent="0.2">
      <c r="A374" s="344"/>
      <c r="B374" s="320"/>
      <c r="C374" s="319"/>
      <c r="D374" s="319"/>
      <c r="E374" s="319"/>
      <c r="F374" s="319"/>
      <c r="G374" s="279"/>
    </row>
    <row r="375" spans="1:7" x14ac:dyDescent="0.2">
      <c r="A375" s="344"/>
      <c r="B375" s="320"/>
      <c r="C375" s="319"/>
      <c r="D375" s="319"/>
      <c r="E375" s="319"/>
      <c r="F375" s="319"/>
      <c r="G375" s="279"/>
    </row>
    <row r="376" spans="1:7" x14ac:dyDescent="0.2">
      <c r="A376" s="344"/>
      <c r="B376" s="320"/>
      <c r="C376" s="319"/>
      <c r="D376" s="319"/>
      <c r="E376" s="319"/>
      <c r="F376" s="319"/>
      <c r="G376" s="279"/>
    </row>
    <row r="377" spans="1:7" x14ac:dyDescent="0.2">
      <c r="A377" s="344"/>
      <c r="B377" s="320"/>
      <c r="C377" s="319"/>
      <c r="D377" s="319"/>
      <c r="E377" s="319"/>
      <c r="F377" s="319"/>
      <c r="G377" s="279"/>
    </row>
    <row r="378" spans="1:7" x14ac:dyDescent="0.2">
      <c r="A378" s="344"/>
      <c r="B378" s="320"/>
      <c r="C378" s="319"/>
      <c r="D378" s="319"/>
      <c r="E378" s="319"/>
      <c r="F378" s="319"/>
      <c r="G378" s="279"/>
    </row>
    <row r="379" spans="1:7" x14ac:dyDescent="0.2">
      <c r="A379" s="344"/>
      <c r="B379" s="320"/>
      <c r="C379" s="319"/>
      <c r="D379" s="319"/>
      <c r="E379" s="319"/>
      <c r="F379" s="319"/>
      <c r="G379" s="279"/>
    </row>
    <row r="380" spans="1:7" x14ac:dyDescent="0.2">
      <c r="A380" s="344"/>
      <c r="B380" s="320"/>
      <c r="C380" s="319"/>
      <c r="D380" s="319"/>
      <c r="E380" s="319"/>
      <c r="F380" s="319"/>
      <c r="G380" s="279"/>
    </row>
    <row r="381" spans="1:7" x14ac:dyDescent="0.2">
      <c r="A381" s="344"/>
      <c r="B381" s="320"/>
      <c r="C381" s="319"/>
      <c r="D381" s="319"/>
      <c r="E381" s="319"/>
      <c r="F381" s="319"/>
      <c r="G381" s="279"/>
    </row>
    <row r="382" spans="1:7" x14ac:dyDescent="0.2">
      <c r="A382" s="344"/>
      <c r="B382" s="320"/>
      <c r="C382" s="319"/>
      <c r="D382" s="319"/>
      <c r="E382" s="319"/>
      <c r="F382" s="319"/>
      <c r="G382" s="279"/>
    </row>
    <row r="383" spans="1:7" x14ac:dyDescent="0.2">
      <c r="A383" s="344"/>
      <c r="B383" s="320"/>
      <c r="C383" s="319"/>
      <c r="D383" s="319"/>
      <c r="E383" s="319"/>
      <c r="F383" s="319"/>
      <c r="G383" s="279"/>
    </row>
    <row r="384" spans="1:7" x14ac:dyDescent="0.2">
      <c r="A384" s="344"/>
      <c r="B384" s="320"/>
      <c r="C384" s="319"/>
      <c r="D384" s="319"/>
      <c r="E384" s="319"/>
      <c r="F384" s="319"/>
      <c r="G384" s="279"/>
    </row>
    <row r="385" spans="1:7" x14ac:dyDescent="0.2">
      <c r="A385" s="344"/>
      <c r="B385" s="320"/>
      <c r="C385" s="319"/>
      <c r="D385" s="319"/>
      <c r="E385" s="319"/>
      <c r="F385" s="319"/>
      <c r="G385" s="279"/>
    </row>
    <row r="386" spans="1:7" x14ac:dyDescent="0.2">
      <c r="A386" s="344"/>
      <c r="B386" s="320"/>
      <c r="C386" s="319"/>
      <c r="D386" s="319"/>
      <c r="E386" s="319"/>
      <c r="F386" s="319"/>
      <c r="G386" s="279"/>
    </row>
    <row r="387" spans="1:7" x14ac:dyDescent="0.2">
      <c r="A387" s="344"/>
      <c r="B387" s="320"/>
      <c r="C387" s="319"/>
      <c r="D387" s="319"/>
      <c r="E387" s="319"/>
      <c r="F387" s="319"/>
      <c r="G387" s="279"/>
    </row>
    <row r="388" spans="1:7" x14ac:dyDescent="0.2">
      <c r="A388" s="344"/>
      <c r="B388" s="320"/>
      <c r="C388" s="319"/>
      <c r="D388" s="319"/>
      <c r="E388" s="319"/>
      <c r="F388" s="319"/>
      <c r="G388" s="279"/>
    </row>
    <row r="389" spans="1:7" x14ac:dyDescent="0.2">
      <c r="A389" s="344"/>
      <c r="B389" s="320"/>
      <c r="C389" s="319"/>
      <c r="D389" s="319"/>
      <c r="E389" s="319"/>
      <c r="F389" s="319"/>
      <c r="G389" s="279"/>
    </row>
    <row r="390" spans="1:7" x14ac:dyDescent="0.2">
      <c r="A390" s="344"/>
      <c r="B390" s="320"/>
      <c r="C390" s="319"/>
      <c r="D390" s="319"/>
      <c r="E390" s="319"/>
      <c r="F390" s="319"/>
      <c r="G390" s="279"/>
    </row>
    <row r="391" spans="1:7" x14ac:dyDescent="0.2">
      <c r="A391" s="344"/>
      <c r="B391" s="320"/>
      <c r="C391" s="319"/>
      <c r="D391" s="319"/>
      <c r="E391" s="319"/>
      <c r="F391" s="319"/>
      <c r="G391" s="279"/>
    </row>
    <row r="392" spans="1:7" x14ac:dyDescent="0.2">
      <c r="A392" s="344"/>
      <c r="B392" s="320"/>
      <c r="C392" s="319"/>
      <c r="D392" s="319"/>
      <c r="E392" s="319"/>
      <c r="F392" s="319"/>
      <c r="G392" s="279"/>
    </row>
    <row r="393" spans="1:7" x14ac:dyDescent="0.2">
      <c r="A393" s="344"/>
      <c r="B393" s="320"/>
      <c r="C393" s="319"/>
      <c r="D393" s="319"/>
      <c r="E393" s="319"/>
      <c r="F393" s="319"/>
      <c r="G393" s="279"/>
    </row>
    <row r="394" spans="1:7" x14ac:dyDescent="0.2">
      <c r="A394" s="344"/>
      <c r="B394" s="320"/>
      <c r="C394" s="319"/>
      <c r="D394" s="319"/>
      <c r="E394" s="319"/>
      <c r="F394" s="319"/>
      <c r="G394" s="279"/>
    </row>
    <row r="395" spans="1:7" x14ac:dyDescent="0.2">
      <c r="A395" s="344"/>
      <c r="B395" s="320"/>
      <c r="C395" s="319"/>
      <c r="D395" s="319"/>
      <c r="E395" s="319"/>
      <c r="F395" s="319"/>
      <c r="G395" s="279"/>
    </row>
    <row r="396" spans="1:7" x14ac:dyDescent="0.2">
      <c r="A396" s="344"/>
      <c r="B396" s="320"/>
      <c r="C396" s="319"/>
      <c r="D396" s="319"/>
      <c r="E396" s="319"/>
      <c r="F396" s="319"/>
      <c r="G396" s="279"/>
    </row>
    <row r="397" spans="1:7" x14ac:dyDescent="0.2">
      <c r="A397" s="344"/>
      <c r="B397" s="320"/>
      <c r="C397" s="319"/>
      <c r="D397" s="319"/>
      <c r="E397" s="319"/>
      <c r="F397" s="319"/>
      <c r="G397" s="279"/>
    </row>
    <row r="398" spans="1:7" x14ac:dyDescent="0.2">
      <c r="A398" s="344"/>
      <c r="B398" s="320"/>
      <c r="C398" s="319"/>
      <c r="D398" s="319"/>
      <c r="E398" s="319"/>
      <c r="F398" s="319"/>
      <c r="G398" s="279"/>
    </row>
    <row r="399" spans="1:7" x14ac:dyDescent="0.2">
      <c r="A399" s="344"/>
      <c r="B399" s="320"/>
      <c r="C399" s="319"/>
      <c r="D399" s="319"/>
      <c r="E399" s="319"/>
      <c r="F399" s="319"/>
      <c r="G399" s="279"/>
    </row>
    <row r="400" spans="1:7" x14ac:dyDescent="0.2">
      <c r="A400" s="344"/>
      <c r="B400" s="320"/>
      <c r="C400" s="319"/>
      <c r="D400" s="319"/>
      <c r="E400" s="319"/>
      <c r="F400" s="319"/>
      <c r="G400" s="279"/>
    </row>
    <row r="401" spans="1:7" x14ac:dyDescent="0.2">
      <c r="A401" s="344"/>
      <c r="B401" s="320"/>
      <c r="C401" s="319"/>
      <c r="D401" s="319"/>
      <c r="E401" s="319"/>
      <c r="F401" s="319"/>
      <c r="G401" s="279"/>
    </row>
    <row r="402" spans="1:7" x14ac:dyDescent="0.2">
      <c r="A402" s="344"/>
      <c r="B402" s="320"/>
      <c r="C402" s="319"/>
      <c r="D402" s="319"/>
      <c r="E402" s="319"/>
      <c r="F402" s="319"/>
      <c r="G402" s="279"/>
    </row>
    <row r="403" spans="1:7" x14ac:dyDescent="0.2">
      <c r="A403" s="344"/>
      <c r="B403" s="320"/>
      <c r="C403" s="319"/>
      <c r="D403" s="319"/>
      <c r="E403" s="319"/>
      <c r="F403" s="319"/>
      <c r="G403" s="279"/>
    </row>
    <row r="404" spans="1:7" x14ac:dyDescent="0.2">
      <c r="A404" s="344"/>
      <c r="B404" s="320"/>
      <c r="C404" s="319"/>
      <c r="D404" s="319"/>
      <c r="E404" s="319"/>
      <c r="F404" s="319"/>
      <c r="G404" s="279"/>
    </row>
    <row r="405" spans="1:7" x14ac:dyDescent="0.2">
      <c r="A405" s="344"/>
      <c r="B405" s="320"/>
      <c r="C405" s="319"/>
      <c r="D405" s="319"/>
      <c r="E405" s="319"/>
      <c r="F405" s="319"/>
      <c r="G405" s="279"/>
    </row>
    <row r="406" spans="1:7" x14ac:dyDescent="0.2">
      <c r="A406" s="344"/>
      <c r="B406" s="279"/>
      <c r="C406" s="279"/>
      <c r="D406" s="279"/>
      <c r="E406" s="279"/>
      <c r="F406" s="373"/>
      <c r="G406" s="279"/>
    </row>
    <row r="407" spans="1:7" x14ac:dyDescent="0.2">
      <c r="A407" s="344"/>
      <c r="B407" s="279"/>
      <c r="C407" s="279"/>
      <c r="D407" s="279"/>
      <c r="E407" s="279"/>
      <c r="F407" s="373"/>
      <c r="G407" s="279"/>
    </row>
    <row r="408" spans="1:7" x14ac:dyDescent="0.2">
      <c r="A408" s="344"/>
      <c r="B408" s="279"/>
      <c r="C408" s="279"/>
      <c r="D408" s="279"/>
      <c r="E408" s="279"/>
      <c r="F408" s="373"/>
      <c r="G408" s="279"/>
    </row>
    <row r="409" spans="1:7" x14ac:dyDescent="0.2">
      <c r="A409" s="344"/>
      <c r="B409" s="320"/>
      <c r="C409" s="319"/>
      <c r="D409" s="319"/>
      <c r="E409" s="319"/>
      <c r="F409" s="319"/>
      <c r="G409" s="279"/>
    </row>
    <row r="410" spans="1:7" x14ac:dyDescent="0.2">
      <c r="A410" s="344"/>
      <c r="B410" s="320"/>
      <c r="C410" s="319"/>
      <c r="D410" s="319"/>
      <c r="E410" s="319"/>
      <c r="F410" s="319"/>
      <c r="G410" s="279"/>
    </row>
    <row r="411" spans="1:7" x14ac:dyDescent="0.2">
      <c r="A411" s="344"/>
      <c r="B411" s="320"/>
      <c r="C411" s="319"/>
      <c r="D411" s="319"/>
      <c r="E411" s="319"/>
      <c r="F411" s="319"/>
      <c r="G411" s="279"/>
    </row>
    <row r="412" spans="1:7" x14ac:dyDescent="0.2">
      <c r="A412" s="344"/>
      <c r="B412" s="344"/>
      <c r="C412" s="344"/>
      <c r="D412" s="344"/>
      <c r="E412" s="344"/>
      <c r="F412" s="344"/>
      <c r="G412" s="279"/>
    </row>
    <row r="413" spans="1:7" ht="15.75" x14ac:dyDescent="0.3">
      <c r="A413" s="647"/>
      <c r="B413" s="647"/>
      <c r="C413" s="647"/>
      <c r="D413" s="647"/>
      <c r="E413" s="647"/>
      <c r="F413" s="647"/>
      <c r="G413" s="279"/>
    </row>
    <row r="414" spans="1:7" ht="15.75" x14ac:dyDescent="0.3">
      <c r="A414" s="647"/>
      <c r="B414" s="647"/>
      <c r="C414" s="647"/>
      <c r="D414" s="647"/>
      <c r="E414" s="647"/>
      <c r="F414" s="647"/>
      <c r="G414" s="279"/>
    </row>
    <row r="415" spans="1:7" ht="15.75" x14ac:dyDescent="0.3">
      <c r="A415" s="647"/>
      <c r="B415" s="647"/>
      <c r="C415" s="647"/>
      <c r="D415" s="647"/>
      <c r="E415" s="647"/>
      <c r="F415" s="647"/>
      <c r="G415" s="279"/>
    </row>
    <row r="416" spans="1:7" ht="15.75" x14ac:dyDescent="0.3">
      <c r="A416" s="647"/>
      <c r="B416" s="647"/>
      <c r="C416" s="647"/>
      <c r="D416" s="647"/>
      <c r="E416" s="647"/>
      <c r="F416" s="647"/>
      <c r="G416" s="279"/>
    </row>
    <row r="417" spans="1:7" ht="15.75" x14ac:dyDescent="0.3">
      <c r="A417" s="649"/>
      <c r="B417" s="649"/>
      <c r="C417" s="649"/>
      <c r="D417" s="649"/>
      <c r="E417" s="649"/>
      <c r="F417" s="649"/>
      <c r="G417" s="279"/>
    </row>
    <row r="418" spans="1:7" ht="15.75" x14ac:dyDescent="0.3">
      <c r="A418" s="650"/>
      <c r="B418" s="650"/>
      <c r="C418" s="647"/>
      <c r="D418" s="647"/>
      <c r="E418" s="647"/>
      <c r="F418" s="372"/>
      <c r="G418" s="279"/>
    </row>
    <row r="419" spans="1:7" ht="15.75" x14ac:dyDescent="0.3">
      <c r="A419" s="650"/>
      <c r="B419" s="650"/>
      <c r="C419" s="372"/>
      <c r="D419" s="372"/>
      <c r="E419" s="372"/>
      <c r="F419" s="372"/>
      <c r="G419" s="279"/>
    </row>
    <row r="420" spans="1:7" x14ac:dyDescent="0.2">
      <c r="A420" s="342"/>
      <c r="B420" s="320"/>
      <c r="C420" s="319"/>
      <c r="D420" s="319"/>
      <c r="E420" s="319"/>
      <c r="F420" s="319"/>
      <c r="G420" s="279"/>
    </row>
    <row r="421" spans="1:7" x14ac:dyDescent="0.2">
      <c r="A421" s="344"/>
      <c r="B421" s="320"/>
      <c r="C421" s="319"/>
      <c r="D421" s="319"/>
      <c r="E421" s="319"/>
      <c r="F421" s="319"/>
      <c r="G421" s="279"/>
    </row>
    <row r="422" spans="1:7" x14ac:dyDescent="0.2">
      <c r="A422" s="344"/>
      <c r="B422" s="320"/>
      <c r="C422" s="319"/>
      <c r="D422" s="319"/>
      <c r="E422" s="319"/>
      <c r="F422" s="319"/>
      <c r="G422" s="279"/>
    </row>
    <row r="423" spans="1:7" x14ac:dyDescent="0.2">
      <c r="A423" s="344"/>
      <c r="B423" s="320"/>
      <c r="C423" s="319"/>
      <c r="D423" s="319"/>
      <c r="E423" s="319"/>
      <c r="F423" s="319"/>
      <c r="G423" s="279"/>
    </row>
    <row r="424" spans="1:7" x14ac:dyDescent="0.2">
      <c r="A424" s="344"/>
      <c r="B424" s="320"/>
      <c r="C424" s="319"/>
      <c r="D424" s="319"/>
      <c r="E424" s="319"/>
      <c r="F424" s="319"/>
      <c r="G424" s="279"/>
    </row>
    <row r="425" spans="1:7" x14ac:dyDescent="0.2">
      <c r="A425" s="344"/>
      <c r="B425" s="320"/>
      <c r="C425" s="319"/>
      <c r="D425" s="319"/>
      <c r="E425" s="319"/>
      <c r="F425" s="319"/>
      <c r="G425" s="279"/>
    </row>
    <row r="426" spans="1:7" x14ac:dyDescent="0.2">
      <c r="A426" s="344"/>
      <c r="B426" s="320"/>
      <c r="C426" s="319"/>
      <c r="D426" s="319"/>
      <c r="E426" s="319"/>
      <c r="F426" s="319"/>
      <c r="G426" s="279"/>
    </row>
    <row r="427" spans="1:7" x14ac:dyDescent="0.2">
      <c r="A427" s="344"/>
      <c r="B427" s="320"/>
      <c r="C427" s="319"/>
      <c r="D427" s="319"/>
      <c r="E427" s="319"/>
      <c r="F427" s="319"/>
      <c r="G427" s="279"/>
    </row>
    <row r="428" spans="1:7" x14ac:dyDescent="0.2">
      <c r="A428" s="344"/>
      <c r="B428" s="320"/>
      <c r="C428" s="319"/>
      <c r="D428" s="319"/>
      <c r="E428" s="319"/>
      <c r="F428" s="319"/>
      <c r="G428" s="279"/>
    </row>
    <row r="429" spans="1:7" x14ac:dyDescent="0.2">
      <c r="A429" s="344"/>
      <c r="B429" s="320"/>
      <c r="C429" s="319"/>
      <c r="D429" s="319"/>
      <c r="E429" s="319"/>
      <c r="F429" s="319"/>
      <c r="G429" s="279"/>
    </row>
    <row r="430" spans="1:7" x14ac:dyDescent="0.2">
      <c r="A430" s="344"/>
      <c r="B430" s="320"/>
      <c r="C430" s="319"/>
      <c r="D430" s="319"/>
      <c r="E430" s="319"/>
      <c r="F430" s="319"/>
      <c r="G430" s="279"/>
    </row>
    <row r="431" spans="1:7" x14ac:dyDescent="0.2">
      <c r="A431" s="344"/>
      <c r="B431" s="320"/>
      <c r="C431" s="319"/>
      <c r="D431" s="319"/>
      <c r="E431" s="319"/>
      <c r="F431" s="319"/>
      <c r="G431" s="279"/>
    </row>
    <row r="432" spans="1:7" x14ac:dyDescent="0.2">
      <c r="A432" s="344"/>
      <c r="B432" s="320"/>
      <c r="C432" s="319"/>
      <c r="D432" s="319"/>
      <c r="E432" s="319"/>
      <c r="F432" s="319"/>
      <c r="G432" s="279"/>
    </row>
    <row r="433" spans="1:7" x14ac:dyDescent="0.2">
      <c r="A433" s="344"/>
      <c r="B433" s="320"/>
      <c r="C433" s="319"/>
      <c r="D433" s="319"/>
      <c r="E433" s="319"/>
      <c r="F433" s="319"/>
      <c r="G433" s="279"/>
    </row>
    <row r="434" spans="1:7" x14ac:dyDescent="0.2">
      <c r="A434" s="344"/>
      <c r="B434" s="320"/>
      <c r="C434" s="319"/>
      <c r="D434" s="319"/>
      <c r="E434" s="319"/>
      <c r="F434" s="319"/>
      <c r="G434" s="279"/>
    </row>
    <row r="435" spans="1:7" x14ac:dyDescent="0.2">
      <c r="A435" s="344"/>
      <c r="B435" s="320"/>
      <c r="C435" s="279"/>
      <c r="D435" s="319"/>
      <c r="E435" s="319"/>
      <c r="F435" s="319"/>
      <c r="G435" s="279"/>
    </row>
    <row r="436" spans="1:7" x14ac:dyDescent="0.2">
      <c r="A436" s="344"/>
      <c r="B436" s="344"/>
      <c r="C436" s="344"/>
      <c r="D436" s="344"/>
      <c r="E436" s="344"/>
      <c r="F436" s="344"/>
      <c r="G436" s="279"/>
    </row>
    <row r="437" spans="1:7" ht="15.75" x14ac:dyDescent="0.3">
      <c r="A437" s="280"/>
      <c r="B437" s="280"/>
      <c r="C437" s="343"/>
      <c r="D437" s="343"/>
      <c r="E437" s="343"/>
      <c r="F437" s="343"/>
      <c r="G437" s="279"/>
    </row>
    <row r="438" spans="1:7" ht="15.75" x14ac:dyDescent="0.3">
      <c r="A438" s="374"/>
      <c r="B438" s="374"/>
      <c r="C438" s="374"/>
      <c r="D438" s="374"/>
      <c r="E438" s="374"/>
      <c r="F438" s="374"/>
      <c r="G438" s="279"/>
    </row>
    <row r="439" spans="1:7" x14ac:dyDescent="0.2">
      <c r="A439" s="342"/>
      <c r="B439" s="342"/>
      <c r="C439" s="342"/>
      <c r="D439" s="342"/>
      <c r="E439" s="342"/>
      <c r="F439" s="342"/>
      <c r="G439" s="279"/>
    </row>
    <row r="440" spans="1:7" ht="15.75" x14ac:dyDescent="0.2">
      <c r="A440" s="648"/>
      <c r="B440" s="648"/>
      <c r="C440" s="648"/>
      <c r="D440" s="648"/>
      <c r="E440" s="648"/>
      <c r="F440" s="648"/>
      <c r="G440" s="279"/>
    </row>
    <row r="441" spans="1:7" ht="15.75" x14ac:dyDescent="0.3">
      <c r="A441" s="342"/>
      <c r="B441" s="279"/>
      <c r="C441" s="375"/>
      <c r="D441" s="375"/>
      <c r="E441" s="375"/>
      <c r="F441" s="373"/>
      <c r="G441" s="279"/>
    </row>
  </sheetData>
  <mergeCells count="66">
    <mergeCell ref="A58:F58"/>
    <mergeCell ref="A359:A360"/>
    <mergeCell ref="B359:B360"/>
    <mergeCell ref="C359:E359"/>
    <mergeCell ref="A418:A419"/>
    <mergeCell ref="B418:B419"/>
    <mergeCell ref="C418:E418"/>
    <mergeCell ref="A61:F61"/>
    <mergeCell ref="A120:F120"/>
    <mergeCell ref="A121:F121"/>
    <mergeCell ref="A356:F356"/>
    <mergeCell ref="A357:F357"/>
    <mergeCell ref="A358:F358"/>
    <mergeCell ref="A355:F355"/>
    <mergeCell ref="A241:F241"/>
    <mergeCell ref="A181:F181"/>
    <mergeCell ref="A182:F182"/>
    <mergeCell ref="A183:A184"/>
    <mergeCell ref="B183:B184"/>
    <mergeCell ref="C183:E183"/>
    <mergeCell ref="A63:F63"/>
    <mergeCell ref="A64:F64"/>
    <mergeCell ref="A180:F180"/>
    <mergeCell ref="A1:F1"/>
    <mergeCell ref="A2:F2"/>
    <mergeCell ref="A3:F3"/>
    <mergeCell ref="A4:F4"/>
    <mergeCell ref="A5:F5"/>
    <mergeCell ref="A6:A7"/>
    <mergeCell ref="B6:B7"/>
    <mergeCell ref="C6:E6"/>
    <mergeCell ref="A179:F179"/>
    <mergeCell ref="A122:F122"/>
    <mergeCell ref="A123:F123"/>
    <mergeCell ref="A124:A125"/>
    <mergeCell ref="B124:B125"/>
    <mergeCell ref="C124:E124"/>
    <mergeCell ref="A178:F178"/>
    <mergeCell ref="A60:F60"/>
    <mergeCell ref="A65:A66"/>
    <mergeCell ref="B65:B66"/>
    <mergeCell ref="C65:E65"/>
    <mergeCell ref="A119:F119"/>
    <mergeCell ref="A62:F62"/>
    <mergeCell ref="A242:A243"/>
    <mergeCell ref="A299:F299"/>
    <mergeCell ref="A237:F237"/>
    <mergeCell ref="A238:F238"/>
    <mergeCell ref="A239:F239"/>
    <mergeCell ref="A240:F240"/>
    <mergeCell ref="B242:B243"/>
    <mergeCell ref="C242:E242"/>
    <mergeCell ref="A300:F300"/>
    <mergeCell ref="A301:A302"/>
    <mergeCell ref="B301:B302"/>
    <mergeCell ref="C301:E301"/>
    <mergeCell ref="A296:F296"/>
    <mergeCell ref="A297:F297"/>
    <mergeCell ref="A298:F298"/>
    <mergeCell ref="A414:F414"/>
    <mergeCell ref="A415:F415"/>
    <mergeCell ref="A440:F440"/>
    <mergeCell ref="A354:F354"/>
    <mergeCell ref="A413:F413"/>
    <mergeCell ref="A416:F416"/>
    <mergeCell ref="A417:F417"/>
  </mergeCells>
  <pageMargins left="0.7" right="0.7" top="0.75" bottom="0.75" header="0.3" footer="0.3"/>
  <pageSetup paperSize="9" scale="64" orientation="portrait" r:id="rId1"/>
  <rowBreaks count="8" manualBreakCount="8">
    <brk id="59" max="5" man="1"/>
    <brk id="118" max="5" man="1"/>
    <brk id="177" max="5" man="1"/>
    <brk id="236" max="5" man="1"/>
    <brk id="295" max="5" man="1"/>
    <brk id="353" max="5" man="1"/>
    <brk id="412" max="5" man="1"/>
    <brk id="442" max="5"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249977111117893"/>
  </sheetPr>
  <dimension ref="A1:K11"/>
  <sheetViews>
    <sheetView zoomScaleNormal="100" zoomScaleSheetLayoutView="130" workbookViewId="0">
      <selection activeCell="A11" sqref="A11:K11"/>
    </sheetView>
  </sheetViews>
  <sheetFormatPr defaultColWidth="9.140625" defaultRowHeight="15" x14ac:dyDescent="0.25"/>
  <cols>
    <col min="1" max="1" width="5" style="30" customWidth="1"/>
    <col min="2" max="2" width="19.28515625" style="30" customWidth="1"/>
    <col min="3" max="3" width="23.42578125" style="30" customWidth="1"/>
    <col min="4" max="4" width="18.5703125" style="30" customWidth="1"/>
    <col min="5" max="6" width="18.140625" style="30" customWidth="1"/>
    <col min="7" max="7" width="16.42578125" style="30" customWidth="1"/>
    <col min="8" max="8" width="20.42578125" style="30" customWidth="1"/>
    <col min="9" max="10" width="18.140625" style="30" customWidth="1"/>
    <col min="11" max="11" width="17.7109375" style="30" customWidth="1"/>
    <col min="12" max="16384" width="9.140625" style="30"/>
  </cols>
  <sheetData>
    <row r="1" spans="1:11" ht="19.5" thickBot="1" x14ac:dyDescent="0.35">
      <c r="A1" s="674" t="str">
        <f>'10'!A1:D1</f>
        <v>Olamaboro Local Government of Kogi State</v>
      </c>
      <c r="B1" s="675"/>
      <c r="C1" s="675"/>
      <c r="D1" s="675"/>
      <c r="E1" s="675"/>
      <c r="F1" s="675"/>
      <c r="G1" s="675"/>
      <c r="H1" s="675"/>
      <c r="I1" s="675"/>
      <c r="J1" s="675"/>
      <c r="K1" s="676"/>
    </row>
    <row r="2" spans="1:11" ht="19.5" thickBot="1" x14ac:dyDescent="0.35">
      <c r="A2" s="674" t="str">
        <f>'10'!A2:D2</f>
        <v>Financial Statements for the Year Ended 31 December, 2021</v>
      </c>
      <c r="B2" s="675"/>
      <c r="C2" s="675"/>
      <c r="D2" s="675"/>
      <c r="E2" s="675"/>
      <c r="F2" s="675"/>
      <c r="G2" s="675"/>
      <c r="H2" s="675"/>
      <c r="I2" s="675"/>
      <c r="J2" s="675"/>
      <c r="K2" s="676"/>
    </row>
    <row r="3" spans="1:11" ht="19.5" thickBot="1" x14ac:dyDescent="0.35">
      <c r="A3" s="677" t="s">
        <v>420</v>
      </c>
      <c r="B3" s="678"/>
      <c r="C3" s="678"/>
      <c r="D3" s="678"/>
      <c r="E3" s="678"/>
      <c r="F3" s="678"/>
      <c r="G3" s="678"/>
      <c r="H3" s="678"/>
      <c r="I3" s="678"/>
      <c r="J3" s="678"/>
      <c r="K3" s="679"/>
    </row>
    <row r="4" spans="1:11" ht="19.5" thickBot="1" x14ac:dyDescent="0.35">
      <c r="A4" s="680" t="s">
        <v>485</v>
      </c>
      <c r="B4" s="681"/>
      <c r="C4" s="681"/>
      <c r="D4" s="681"/>
      <c r="E4" s="681"/>
      <c r="F4" s="681"/>
      <c r="G4" s="681"/>
      <c r="H4" s="681"/>
      <c r="I4" s="681"/>
      <c r="J4" s="681"/>
      <c r="K4" s="682"/>
    </row>
    <row r="5" spans="1:11" s="51" customFormat="1" ht="32.25" thickBot="1" x14ac:dyDescent="0.3">
      <c r="A5" s="142" t="s">
        <v>411</v>
      </c>
      <c r="B5" s="143" t="s">
        <v>437</v>
      </c>
      <c r="C5" s="143" t="s">
        <v>436</v>
      </c>
      <c r="D5" s="144" t="s">
        <v>435</v>
      </c>
      <c r="E5" s="144" t="s">
        <v>438</v>
      </c>
      <c r="F5" s="145" t="s">
        <v>434</v>
      </c>
      <c r="G5" s="145" t="s">
        <v>433</v>
      </c>
      <c r="H5" s="144" t="s">
        <v>432</v>
      </c>
      <c r="I5" s="144" t="s">
        <v>431</v>
      </c>
      <c r="J5" s="145" t="s">
        <v>430</v>
      </c>
      <c r="K5" s="146" t="s">
        <v>263</v>
      </c>
    </row>
    <row r="6" spans="1:11" ht="18.75" customHeight="1" x14ac:dyDescent="0.25">
      <c r="A6" s="52">
        <v>1</v>
      </c>
      <c r="B6" s="250" t="s">
        <v>733</v>
      </c>
      <c r="C6" s="250" t="s">
        <v>735</v>
      </c>
      <c r="D6" s="62"/>
      <c r="E6" s="53"/>
      <c r="F6" s="54"/>
      <c r="G6" s="55"/>
      <c r="H6" s="53"/>
      <c r="I6" s="245">
        <v>199095204.72</v>
      </c>
      <c r="J6" s="245"/>
      <c r="K6" s="246">
        <f>I6-J6</f>
        <v>199095204.72</v>
      </c>
    </row>
    <row r="7" spans="1:11" ht="15.75" thickBot="1" x14ac:dyDescent="0.3">
      <c r="A7" s="56"/>
      <c r="B7" s="57"/>
      <c r="C7" s="57"/>
      <c r="D7" s="63"/>
      <c r="E7" s="58"/>
      <c r="F7" s="59"/>
      <c r="G7" s="60"/>
      <c r="H7" s="58"/>
      <c r="I7" s="58"/>
      <c r="J7" s="58"/>
      <c r="K7" s="61">
        <f t="shared" ref="K7" si="0">I7-J7</f>
        <v>0</v>
      </c>
    </row>
    <row r="8" spans="1:11" ht="15.75" thickBot="1" x14ac:dyDescent="0.3">
      <c r="A8" s="683"/>
      <c r="B8" s="684"/>
      <c r="C8" s="684"/>
      <c r="D8" s="684"/>
      <c r="E8" s="684"/>
      <c r="F8" s="684"/>
      <c r="G8" s="684"/>
      <c r="H8" s="684"/>
      <c r="I8" s="684"/>
      <c r="J8" s="684"/>
      <c r="K8" s="685"/>
    </row>
    <row r="9" spans="1:11" ht="16.5" thickBot="1" x14ac:dyDescent="0.3">
      <c r="A9" s="686" t="s">
        <v>1</v>
      </c>
      <c r="B9" s="687"/>
      <c r="C9" s="687"/>
      <c r="D9" s="687"/>
      <c r="E9" s="687"/>
      <c r="F9" s="687"/>
      <c r="G9" s="687"/>
      <c r="H9" s="688"/>
      <c r="I9" s="247">
        <f>SUM(I6:I7)</f>
        <v>199095204.72</v>
      </c>
      <c r="J9" s="248">
        <f>SUM(J6:J7)</f>
        <v>0</v>
      </c>
      <c r="K9" s="249">
        <f>SUM(K6:K7)</f>
        <v>199095204.72</v>
      </c>
    </row>
    <row r="10" spans="1:11" ht="15.75" thickBot="1" x14ac:dyDescent="0.3">
      <c r="A10" s="667"/>
      <c r="B10" s="668"/>
      <c r="C10" s="668"/>
      <c r="D10" s="668"/>
      <c r="E10" s="668"/>
      <c r="F10" s="668"/>
      <c r="G10" s="668"/>
      <c r="H10" s="668"/>
      <c r="I10" s="669"/>
      <c r="J10" s="669"/>
      <c r="K10" s="670"/>
    </row>
    <row r="11" spans="1:11" ht="21" customHeight="1" thickBot="1" x14ac:dyDescent="0.3">
      <c r="A11" s="671"/>
      <c r="B11" s="672"/>
      <c r="C11" s="672"/>
      <c r="D11" s="672"/>
      <c r="E11" s="672"/>
      <c r="F11" s="672"/>
      <c r="G11" s="672"/>
      <c r="H11" s="672"/>
      <c r="I11" s="672"/>
      <c r="J11" s="672"/>
      <c r="K11" s="673"/>
    </row>
  </sheetData>
  <mergeCells count="8">
    <mergeCell ref="A10:K10"/>
    <mergeCell ref="A11:K11"/>
    <mergeCell ref="A1:K1"/>
    <mergeCell ref="A2:K2"/>
    <mergeCell ref="A3:K3"/>
    <mergeCell ref="A4:K4"/>
    <mergeCell ref="A8:K8"/>
    <mergeCell ref="A9:H9"/>
  </mergeCells>
  <pageMargins left="0.2" right="0.2" top="0.75" bottom="0.75" header="0.3" footer="0.3"/>
  <pageSetup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C93D-BD6A-4B70-960B-F01118103F6E}">
  <sheetPr>
    <tabColor theme="9" tint="-0.249977111117893"/>
  </sheetPr>
  <dimension ref="A1"/>
  <sheetViews>
    <sheetView workbookViewId="0"/>
  </sheetViews>
  <sheetFormatPr defaultRowHeight="15" x14ac:dyDescent="0.25"/>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249977111117893"/>
  </sheetPr>
  <dimension ref="A1:D11"/>
  <sheetViews>
    <sheetView zoomScaleNormal="100" zoomScaleSheetLayoutView="130" workbookViewId="0">
      <selection activeCell="A11" sqref="A11:D11"/>
    </sheetView>
  </sheetViews>
  <sheetFormatPr defaultColWidth="9.140625" defaultRowHeight="15" x14ac:dyDescent="0.25"/>
  <cols>
    <col min="1" max="1" width="5" style="30" customWidth="1"/>
    <col min="2" max="2" width="46.42578125" style="30" customWidth="1"/>
    <col min="3" max="3" width="33.5703125" style="30" customWidth="1"/>
    <col min="4" max="4" width="37" style="30" customWidth="1"/>
    <col min="5" max="16384" width="9.140625" style="30"/>
  </cols>
  <sheetData>
    <row r="1" spans="1:4" ht="19.5" thickBot="1" x14ac:dyDescent="0.35">
      <c r="A1" s="674" t="str">
        <f>Note20!A1</f>
        <v>Olamaboro Local Government of Kogi State</v>
      </c>
      <c r="B1" s="675"/>
      <c r="C1" s="675"/>
      <c r="D1" s="675"/>
    </row>
    <row r="2" spans="1:4" ht="19.5" thickBot="1" x14ac:dyDescent="0.35">
      <c r="A2" s="674" t="str">
        <f>Note20!A2</f>
        <v>Financial Statements for the Year Ended 31 December, 2021</v>
      </c>
      <c r="B2" s="675"/>
      <c r="C2" s="675"/>
      <c r="D2" s="675"/>
    </row>
    <row r="3" spans="1:4" ht="19.5" thickBot="1" x14ac:dyDescent="0.35">
      <c r="A3" s="677" t="s">
        <v>420</v>
      </c>
      <c r="B3" s="678"/>
      <c r="C3" s="678"/>
      <c r="D3" s="678"/>
    </row>
    <row r="4" spans="1:4" ht="19.5" thickBot="1" x14ac:dyDescent="0.35">
      <c r="A4" s="680" t="s">
        <v>717</v>
      </c>
      <c r="B4" s="681"/>
      <c r="C4" s="681"/>
      <c r="D4" s="681"/>
    </row>
    <row r="5" spans="1:4" s="51" customFormat="1" ht="32.25" thickBot="1" x14ac:dyDescent="0.3">
      <c r="A5" s="142" t="s">
        <v>411</v>
      </c>
      <c r="B5" s="143" t="s">
        <v>384</v>
      </c>
      <c r="C5" s="143" t="str">
        <f>'Note 21'!C6</f>
        <v>Year Ended 31st 
December 2021</v>
      </c>
      <c r="D5" s="145" t="str">
        <f>'Note 21'!D6</f>
        <v>Year Ended 31st 
December 2020</v>
      </c>
    </row>
    <row r="6" spans="1:4" x14ac:dyDescent="0.25">
      <c r="A6" s="52">
        <v>1</v>
      </c>
      <c r="B6" s="239" t="s">
        <v>715</v>
      </c>
      <c r="C6" s="242">
        <v>0</v>
      </c>
      <c r="D6" s="53"/>
    </row>
    <row r="7" spans="1:4" ht="15.75" thickBot="1" x14ac:dyDescent="0.3">
      <c r="A7" s="56">
        <v>2</v>
      </c>
      <c r="B7" s="240" t="s">
        <v>716</v>
      </c>
      <c r="C7" s="243">
        <v>0</v>
      </c>
      <c r="D7" s="58"/>
    </row>
    <row r="8" spans="1:4" ht="15.75" thickBot="1" x14ac:dyDescent="0.3">
      <c r="A8" s="683"/>
      <c r="B8" s="684"/>
      <c r="C8" s="689"/>
      <c r="D8" s="684"/>
    </row>
    <row r="9" spans="1:4" ht="16.5" thickBot="1" x14ac:dyDescent="0.3">
      <c r="A9" s="237" t="s">
        <v>1</v>
      </c>
      <c r="B9" s="238"/>
      <c r="C9" s="241">
        <f>SUM(C6:C7)</f>
        <v>0</v>
      </c>
      <c r="D9" s="241">
        <f>SUM(D6:D7)</f>
        <v>0</v>
      </c>
    </row>
    <row r="10" spans="1:4" ht="15.75" thickBot="1" x14ac:dyDescent="0.3">
      <c r="A10" s="667"/>
      <c r="B10" s="668"/>
      <c r="C10" s="669"/>
      <c r="D10" s="669"/>
    </row>
    <row r="11" spans="1:4" ht="21" customHeight="1" thickBot="1" x14ac:dyDescent="0.3">
      <c r="A11" s="671"/>
      <c r="B11" s="672"/>
      <c r="C11" s="672"/>
      <c r="D11" s="672"/>
    </row>
  </sheetData>
  <mergeCells count="7">
    <mergeCell ref="A10:D10"/>
    <mergeCell ref="A11:D11"/>
    <mergeCell ref="A1:D1"/>
    <mergeCell ref="A2:D2"/>
    <mergeCell ref="A3:D3"/>
    <mergeCell ref="A4:D4"/>
    <mergeCell ref="A8:D8"/>
  </mergeCells>
  <pageMargins left="0.2" right="0.2" top="0.75" bottom="0.75" header="0.3" footer="0.3"/>
  <pageSetup scale="5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1:D11"/>
  <sheetViews>
    <sheetView zoomScaleNormal="100" zoomScaleSheetLayoutView="160" workbookViewId="0">
      <selection activeCell="A11" sqref="A11:D11"/>
    </sheetView>
  </sheetViews>
  <sheetFormatPr defaultColWidth="9.140625" defaultRowHeight="15.75" x14ac:dyDescent="0.25"/>
  <cols>
    <col min="1" max="1" width="5.28515625" style="3" customWidth="1"/>
    <col min="2" max="2" width="31.5703125" style="3" customWidth="1"/>
    <col min="3" max="3" width="32.140625" style="3" customWidth="1"/>
    <col min="4" max="4" width="32.5703125" style="3" customWidth="1"/>
    <col min="5" max="16384" width="9.140625" style="3"/>
  </cols>
  <sheetData>
    <row r="1" spans="1:4" ht="19.5" thickBot="1" x14ac:dyDescent="0.35">
      <c r="A1" s="691" t="str">
        <f>Note20!A1</f>
        <v>Olamaboro Local Government of Kogi State</v>
      </c>
      <c r="B1" s="692"/>
      <c r="C1" s="692"/>
      <c r="D1" s="693"/>
    </row>
    <row r="2" spans="1:4" ht="19.5" thickBot="1" x14ac:dyDescent="0.35">
      <c r="A2" s="691" t="str">
        <f>Note20!A2</f>
        <v>Financial Statements for the Year Ended 31 December, 2021</v>
      </c>
      <c r="B2" s="692"/>
      <c r="C2" s="692"/>
      <c r="D2" s="693"/>
    </row>
    <row r="3" spans="1:4" ht="19.5" thickBot="1" x14ac:dyDescent="0.35">
      <c r="A3" s="691" t="s">
        <v>420</v>
      </c>
      <c r="B3" s="692"/>
      <c r="C3" s="692"/>
      <c r="D3" s="693"/>
    </row>
    <row r="4" spans="1:4" ht="16.5" thickBot="1" x14ac:dyDescent="0.3">
      <c r="A4" s="694"/>
      <c r="B4" s="695"/>
      <c r="C4" s="695"/>
      <c r="D4" s="696"/>
    </row>
    <row r="5" spans="1:4" ht="19.5" thickBot="1" x14ac:dyDescent="0.35">
      <c r="A5" s="697" t="s">
        <v>486</v>
      </c>
      <c r="B5" s="698"/>
      <c r="C5" s="698"/>
      <c r="D5" s="699"/>
    </row>
    <row r="6" spans="1:4" ht="16.5" thickBot="1" x14ac:dyDescent="0.3">
      <c r="A6" s="64" t="s">
        <v>411</v>
      </c>
      <c r="B6" s="31" t="s">
        <v>384</v>
      </c>
      <c r="C6" s="24" t="str">
        <f>'9'!C6</f>
        <v>Year Ended 31st 
December 2021</v>
      </c>
      <c r="D6" s="65" t="str">
        <f>'9'!F6</f>
        <v>Year Ended 31st 
December 2020</v>
      </c>
    </row>
    <row r="7" spans="1:4" ht="16.5" thickBot="1" x14ac:dyDescent="0.3">
      <c r="A7" s="140"/>
      <c r="B7" s="66"/>
      <c r="C7" s="67"/>
      <c r="D7" s="67"/>
    </row>
    <row r="8" spans="1:4" ht="16.5" thickBot="1" x14ac:dyDescent="0.3">
      <c r="A8" s="700"/>
      <c r="B8" s="701"/>
      <c r="C8" s="701"/>
      <c r="D8" s="702"/>
    </row>
    <row r="9" spans="1:4" ht="16.5" thickBot="1" x14ac:dyDescent="0.3">
      <c r="A9" s="703" t="s">
        <v>262</v>
      </c>
      <c r="B9" s="704"/>
      <c r="C9" s="32"/>
      <c r="D9" s="25"/>
    </row>
    <row r="10" spans="1:4" ht="16.5" thickBot="1" x14ac:dyDescent="0.3">
      <c r="A10" s="700"/>
      <c r="B10" s="701"/>
      <c r="C10" s="705"/>
      <c r="D10" s="706"/>
    </row>
    <row r="11" spans="1:4" ht="33" customHeight="1" x14ac:dyDescent="0.25">
      <c r="A11" s="690"/>
      <c r="B11" s="690"/>
      <c r="C11" s="690"/>
      <c r="D11" s="690"/>
    </row>
  </sheetData>
  <mergeCells count="9">
    <mergeCell ref="A11:D11"/>
    <mergeCell ref="A1:D1"/>
    <mergeCell ref="A2:D2"/>
    <mergeCell ref="A3:D3"/>
    <mergeCell ref="A4:D4"/>
    <mergeCell ref="A5:D5"/>
    <mergeCell ref="A8:D8"/>
    <mergeCell ref="A9:B9"/>
    <mergeCell ref="A10:D10"/>
  </mergeCells>
  <pageMargins left="0.2" right="0.2" top="0.75" bottom="0.75" header="0.3" footer="0.3"/>
  <pageSetup scale="52" orientation="portrait" r:id="rId1"/>
  <colBreaks count="1" manualBreakCount="1">
    <brk id="11"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249977111117893"/>
  </sheetPr>
  <dimension ref="A1:I20"/>
  <sheetViews>
    <sheetView zoomScaleNormal="100" zoomScaleSheetLayoutView="96" workbookViewId="0">
      <selection activeCell="A2" sqref="A2:G2"/>
    </sheetView>
  </sheetViews>
  <sheetFormatPr defaultColWidth="9.140625" defaultRowHeight="15.75" x14ac:dyDescent="0.25"/>
  <cols>
    <col min="1" max="1" width="5.7109375" style="16" customWidth="1"/>
    <col min="2" max="2" width="39.140625" style="16" customWidth="1"/>
    <col min="3" max="3" width="23.42578125" style="16" customWidth="1"/>
    <col min="4" max="4" width="11.140625" style="16" customWidth="1"/>
    <col min="5" max="5" width="24.7109375" style="16" customWidth="1"/>
    <col min="6" max="6" width="23.28515625" style="16" customWidth="1"/>
    <col min="7" max="7" width="20.140625" style="40" customWidth="1"/>
    <col min="8" max="8" width="9.140625" style="16"/>
    <col min="9" max="9" width="9.7109375" style="16" customWidth="1"/>
    <col min="10" max="16384" width="9.140625" style="16"/>
  </cols>
  <sheetData>
    <row r="1" spans="1:9" ht="19.5" thickBot="1" x14ac:dyDescent="0.35">
      <c r="A1" s="674" t="str">
        <f>'Note 21'!A1:D1</f>
        <v>Olamaboro Local Government of Kogi State</v>
      </c>
      <c r="B1" s="675"/>
      <c r="C1" s="675"/>
      <c r="D1" s="675"/>
      <c r="E1" s="675"/>
      <c r="F1" s="675"/>
      <c r="G1" s="676"/>
    </row>
    <row r="2" spans="1:9" ht="19.5" thickBot="1" x14ac:dyDescent="0.35">
      <c r="A2" s="674" t="str">
        <f>'Note 21'!A2:D2</f>
        <v>Financial Statements for the Year Ended 31 December, 2021</v>
      </c>
      <c r="B2" s="675"/>
      <c r="C2" s="675"/>
      <c r="D2" s="675"/>
      <c r="E2" s="675"/>
      <c r="F2" s="675"/>
      <c r="G2" s="676"/>
    </row>
    <row r="3" spans="1:9" ht="19.5" thickBot="1" x14ac:dyDescent="0.35">
      <c r="A3" s="674" t="s">
        <v>420</v>
      </c>
      <c r="B3" s="675"/>
      <c r="C3" s="675"/>
      <c r="D3" s="675"/>
      <c r="E3" s="675"/>
      <c r="F3" s="675"/>
      <c r="G3" s="676"/>
    </row>
    <row r="4" spans="1:9" ht="16.5" thickBot="1" x14ac:dyDescent="0.3">
      <c r="A4" s="710"/>
      <c r="B4" s="711"/>
      <c r="C4" s="711"/>
      <c r="D4" s="711"/>
      <c r="E4" s="711"/>
      <c r="F4" s="711"/>
      <c r="G4" s="712"/>
    </row>
    <row r="5" spans="1:9" ht="19.5" thickBot="1" x14ac:dyDescent="0.35">
      <c r="A5" s="680" t="s">
        <v>491</v>
      </c>
      <c r="B5" s="681"/>
      <c r="C5" s="681"/>
      <c r="D5" s="681"/>
      <c r="E5" s="681"/>
      <c r="F5" s="681"/>
      <c r="G5" s="682"/>
    </row>
    <row r="6" spans="1:9" ht="32.25" thickBot="1" x14ac:dyDescent="0.3">
      <c r="A6" s="713" t="s">
        <v>426</v>
      </c>
      <c r="B6" s="714"/>
      <c r="C6" s="148" t="s">
        <v>718</v>
      </c>
      <c r="D6" s="148" t="s">
        <v>424</v>
      </c>
      <c r="E6" s="148" t="s">
        <v>719</v>
      </c>
      <c r="F6" s="148" t="s">
        <v>720</v>
      </c>
      <c r="G6" s="198" t="s">
        <v>408</v>
      </c>
    </row>
    <row r="7" spans="1:9" ht="16.5" thickBot="1" x14ac:dyDescent="0.3">
      <c r="A7" s="715" t="s">
        <v>427</v>
      </c>
      <c r="B7" s="716"/>
      <c r="C7" s="147"/>
      <c r="D7" s="47"/>
      <c r="E7" s="47"/>
      <c r="F7" s="47"/>
      <c r="G7" s="199"/>
    </row>
    <row r="8" spans="1:9" ht="39.75" customHeight="1" thickBot="1" x14ac:dyDescent="0.3">
      <c r="A8" s="48">
        <v>1</v>
      </c>
      <c r="B8" s="49"/>
      <c r="C8" s="228">
        <v>0</v>
      </c>
      <c r="D8" s="228">
        <v>0</v>
      </c>
      <c r="E8" s="228">
        <v>0</v>
      </c>
      <c r="F8" s="228">
        <v>0</v>
      </c>
      <c r="G8" s="200">
        <f>E8-F8</f>
        <v>0</v>
      </c>
    </row>
    <row r="9" spans="1:9" ht="16.5" thickBot="1" x14ac:dyDescent="0.3">
      <c r="A9" s="717"/>
      <c r="B9" s="718"/>
      <c r="C9" s="718"/>
      <c r="D9" s="718"/>
      <c r="E9" s="718"/>
      <c r="F9" s="718"/>
      <c r="G9" s="719"/>
    </row>
    <row r="10" spans="1:9" ht="16.5" thickBot="1" x14ac:dyDescent="0.3">
      <c r="A10" s="720" t="s">
        <v>428</v>
      </c>
      <c r="B10" s="721"/>
      <c r="C10" s="229">
        <f>SUM(C8)</f>
        <v>0</v>
      </c>
      <c r="D10" s="41"/>
      <c r="E10" s="229">
        <f>SUM(E8)</f>
        <v>0</v>
      </c>
      <c r="F10" s="229">
        <f>SUM(F8)</f>
        <v>0</v>
      </c>
      <c r="G10" s="201"/>
    </row>
    <row r="11" spans="1:9" ht="16.5" thickBot="1" x14ac:dyDescent="0.3">
      <c r="A11" s="722"/>
      <c r="B11" s="723"/>
      <c r="C11" s="723"/>
      <c r="D11" s="723"/>
      <c r="E11" s="723"/>
      <c r="F11" s="723"/>
      <c r="G11" s="724"/>
    </row>
    <row r="12" spans="1:9" x14ac:dyDescent="0.25">
      <c r="A12" s="725" t="s">
        <v>429</v>
      </c>
      <c r="B12" s="726"/>
      <c r="C12" s="50"/>
      <c r="D12" s="21"/>
      <c r="E12" s="21"/>
      <c r="F12" s="21"/>
      <c r="G12" s="202"/>
    </row>
    <row r="13" spans="1:9" x14ac:dyDescent="0.25">
      <c r="A13" s="46">
        <v>2</v>
      </c>
      <c r="B13" s="35"/>
      <c r="C13" s="36"/>
      <c r="D13" s="37"/>
      <c r="E13" s="35"/>
      <c r="F13" s="38">
        <f>D13*E13</f>
        <v>0</v>
      </c>
      <c r="G13" s="203">
        <f>F13-C13</f>
        <v>0</v>
      </c>
    </row>
    <row r="14" spans="1:9" ht="16.5" thickBot="1" x14ac:dyDescent="0.3">
      <c r="A14" s="46">
        <f>A13+1</f>
        <v>3</v>
      </c>
      <c r="B14" s="35"/>
      <c r="C14" s="39"/>
      <c r="D14" s="37"/>
      <c r="E14" s="35"/>
      <c r="F14" s="38">
        <f t="shared" ref="F14" si="0">D14*E14</f>
        <v>0</v>
      </c>
      <c r="G14" s="203">
        <f t="shared" ref="G14" si="1">F14-C14</f>
        <v>0</v>
      </c>
    </row>
    <row r="15" spans="1:9" ht="16.5" thickBot="1" x14ac:dyDescent="0.3">
      <c r="A15" s="707"/>
      <c r="B15" s="708"/>
      <c r="C15" s="708"/>
      <c r="D15" s="708"/>
      <c r="E15" s="708"/>
      <c r="F15" s="708"/>
      <c r="G15" s="709"/>
    </row>
    <row r="16" spans="1:9" ht="16.5" thickBot="1" x14ac:dyDescent="0.3">
      <c r="A16" s="727" t="s">
        <v>365</v>
      </c>
      <c r="B16" s="728"/>
      <c r="C16" s="41">
        <f>SUM(C13:C14)</f>
        <v>0</v>
      </c>
      <c r="D16" s="42"/>
      <c r="E16" s="42"/>
      <c r="F16" s="41">
        <f>SUM(F13:F14)</f>
        <v>0</v>
      </c>
      <c r="G16" s="204">
        <f>SUM(G13:G14)</f>
        <v>0</v>
      </c>
      <c r="I16" s="22"/>
    </row>
    <row r="17" spans="1:9" ht="12" customHeight="1" thickBot="1" x14ac:dyDescent="0.3">
      <c r="A17" s="707"/>
      <c r="B17" s="708"/>
      <c r="C17" s="708"/>
      <c r="D17" s="708"/>
      <c r="E17" s="708"/>
      <c r="F17" s="708"/>
      <c r="G17" s="709"/>
    </row>
    <row r="18" spans="1:9" ht="16.5" thickBot="1" x14ac:dyDescent="0.3">
      <c r="A18" s="729" t="s">
        <v>425</v>
      </c>
      <c r="B18" s="730"/>
      <c r="C18" s="43">
        <f>C16+C10</f>
        <v>0</v>
      </c>
      <c r="D18" s="44"/>
      <c r="E18" s="44"/>
      <c r="F18" s="45">
        <f>F16+F10</f>
        <v>0</v>
      </c>
      <c r="G18" s="204">
        <f>G16</f>
        <v>0</v>
      </c>
      <c r="I18" s="23"/>
    </row>
    <row r="19" spans="1:9" ht="16.5" thickBot="1" x14ac:dyDescent="0.3">
      <c r="A19" s="731"/>
      <c r="B19" s="732"/>
      <c r="C19" s="732"/>
      <c r="D19" s="732"/>
      <c r="E19" s="732"/>
      <c r="F19" s="732"/>
      <c r="G19" s="733"/>
    </row>
    <row r="20" spans="1:9" ht="51.75" customHeight="1" thickBot="1" x14ac:dyDescent="0.3">
      <c r="A20" s="734"/>
      <c r="B20" s="735"/>
      <c r="C20" s="735"/>
      <c r="D20" s="735"/>
      <c r="E20" s="735"/>
      <c r="F20" s="735"/>
      <c r="G20" s="736"/>
    </row>
  </sheetData>
  <mergeCells count="17">
    <mergeCell ref="A16:B16"/>
    <mergeCell ref="A17:G17"/>
    <mergeCell ref="A18:B18"/>
    <mergeCell ref="A19:G19"/>
    <mergeCell ref="A20:G20"/>
    <mergeCell ref="A15:G15"/>
    <mergeCell ref="A1:G1"/>
    <mergeCell ref="A2:G2"/>
    <mergeCell ref="A3:G3"/>
    <mergeCell ref="A4:G4"/>
    <mergeCell ref="A5:G5"/>
    <mergeCell ref="A6:B6"/>
    <mergeCell ref="A7:B7"/>
    <mergeCell ref="A9:G9"/>
    <mergeCell ref="A10:B10"/>
    <mergeCell ref="A11:G11"/>
    <mergeCell ref="A12:B12"/>
  </mergeCells>
  <pageMargins left="0.7" right="0.7" top="0.75" bottom="0.75" header="0.3" footer="0.3"/>
  <pageSetup scale="61" orientation="portrait" horizontalDpi="4294967292"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E9157-5582-419F-B345-1EFFA396EF04}">
  <dimension ref="A1:E10"/>
  <sheetViews>
    <sheetView workbookViewId="0">
      <selection sqref="A1:D8"/>
    </sheetView>
  </sheetViews>
  <sheetFormatPr defaultRowHeight="12.75" x14ac:dyDescent="0.2"/>
  <cols>
    <col min="1" max="1" width="7.28515625" style="437" customWidth="1"/>
    <col min="2" max="2" width="25" style="437" bestFit="1" customWidth="1"/>
    <col min="3" max="3" width="18.5703125" style="437" bestFit="1" customWidth="1"/>
    <col min="4" max="4" width="19.28515625" style="437" bestFit="1" customWidth="1"/>
    <col min="5" max="16384" width="9.140625" style="437"/>
  </cols>
  <sheetData>
    <row r="1" spans="1:5" ht="13.5" x14ac:dyDescent="0.25">
      <c r="A1" s="737" t="s">
        <v>980</v>
      </c>
      <c r="B1" s="738"/>
      <c r="C1" s="738"/>
      <c r="D1" s="739"/>
    </row>
    <row r="2" spans="1:5" x14ac:dyDescent="0.2">
      <c r="A2" s="421"/>
    </row>
    <row r="3" spans="1:5" ht="32.25" customHeight="1" x14ac:dyDescent="0.2">
      <c r="A3" s="438" t="s">
        <v>943</v>
      </c>
      <c r="B3" s="439" t="s">
        <v>944</v>
      </c>
      <c r="C3" s="438" t="s">
        <v>945</v>
      </c>
      <c r="D3" s="438" t="s">
        <v>942</v>
      </c>
      <c r="E3" s="440"/>
    </row>
    <row r="4" spans="1:5" x14ac:dyDescent="0.2">
      <c r="A4" s="449" t="s">
        <v>871</v>
      </c>
      <c r="B4" s="437" t="s">
        <v>976</v>
      </c>
      <c r="C4" s="455">
        <v>2958566344</v>
      </c>
      <c r="D4" s="455">
        <v>2666932675.6699996</v>
      </c>
      <c r="E4" s="452"/>
    </row>
    <row r="5" spans="1:5" x14ac:dyDescent="0.2">
      <c r="A5" s="449" t="s">
        <v>872</v>
      </c>
      <c r="B5" s="437" t="s">
        <v>977</v>
      </c>
      <c r="C5" s="455">
        <v>826481208.38783813</v>
      </c>
      <c r="D5" s="455">
        <v>1106203251</v>
      </c>
      <c r="E5" s="452"/>
    </row>
    <row r="6" spans="1:5" x14ac:dyDescent="0.2">
      <c r="A6" s="449" t="s">
        <v>873</v>
      </c>
      <c r="B6" s="437" t="s">
        <v>978</v>
      </c>
      <c r="C6" s="455">
        <v>0</v>
      </c>
      <c r="D6" s="455">
        <v>776373131</v>
      </c>
      <c r="E6" s="452"/>
    </row>
    <row r="7" spans="1:5" x14ac:dyDescent="0.2">
      <c r="A7" s="449">
        <v>4</v>
      </c>
      <c r="B7" s="437" t="s">
        <v>979</v>
      </c>
      <c r="C7" s="455">
        <v>771261.74</v>
      </c>
      <c r="D7" s="455">
        <v>131415403.98999999</v>
      </c>
    </row>
    <row r="8" spans="1:5" ht="13.5" x14ac:dyDescent="0.25">
      <c r="A8" s="445"/>
      <c r="B8" s="446" t="s">
        <v>1</v>
      </c>
      <c r="C8" s="456">
        <f>SUM(C4:C7)</f>
        <v>3785818814.1278381</v>
      </c>
      <c r="D8" s="456">
        <f>SUM(D4:D7)</f>
        <v>4680924461.6599998</v>
      </c>
      <c r="E8" s="446"/>
    </row>
    <row r="9" spans="1:5" x14ac:dyDescent="0.2">
      <c r="A9" s="421"/>
    </row>
    <row r="10" spans="1:5" x14ac:dyDescent="0.2">
      <c r="A10" s="421"/>
    </row>
  </sheetData>
  <mergeCells count="1">
    <mergeCell ref="A1:D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9F89C-C344-4720-862F-2A240F4405BD}">
  <sheetPr>
    <tabColor theme="9" tint="-0.249977111117893"/>
  </sheetPr>
  <dimension ref="A1:D17"/>
  <sheetViews>
    <sheetView zoomScaleNormal="100" zoomScaleSheetLayoutView="142" workbookViewId="0">
      <selection activeCell="C18" sqref="C18"/>
    </sheetView>
  </sheetViews>
  <sheetFormatPr defaultColWidth="9.140625" defaultRowHeight="14.25" x14ac:dyDescent="0.2"/>
  <cols>
    <col min="1" max="1" width="7" style="305" bestFit="1" customWidth="1"/>
    <col min="2" max="2" width="49.42578125" style="276" customWidth="1"/>
    <col min="3" max="3" width="18.85546875" style="276" bestFit="1" customWidth="1"/>
    <col min="4" max="4" width="18.28515625" style="276" bestFit="1" customWidth="1"/>
    <col min="5" max="16384" width="9.140625" style="276"/>
  </cols>
  <sheetData>
    <row r="1" spans="1:4" ht="15.75" x14ac:dyDescent="0.3">
      <c r="A1" s="741" t="str">
        <f>'9'!A1</f>
        <v>Olamaboro Local Government of Kogi State</v>
      </c>
      <c r="B1" s="741"/>
      <c r="C1" s="741"/>
      <c r="D1" s="741"/>
    </row>
    <row r="2" spans="1:4" ht="15.75" x14ac:dyDescent="0.3">
      <c r="A2" s="741" t="str">
        <f>'9'!A2</f>
        <v>Financial Statements for the Year Ended 31 December, 2021</v>
      </c>
      <c r="B2" s="741"/>
      <c r="C2" s="741"/>
      <c r="D2" s="741"/>
    </row>
    <row r="3" spans="1:4" ht="15.75" x14ac:dyDescent="0.3">
      <c r="A3" s="741" t="s">
        <v>420</v>
      </c>
      <c r="B3" s="741"/>
      <c r="C3" s="741"/>
      <c r="D3" s="741"/>
    </row>
    <row r="4" spans="1:4" x14ac:dyDescent="0.2">
      <c r="A4" s="740"/>
      <c r="B4" s="740"/>
      <c r="C4" s="740"/>
      <c r="D4" s="740"/>
    </row>
    <row r="5" spans="1:4" ht="15.75" x14ac:dyDescent="0.3">
      <c r="A5" s="742" t="s">
        <v>769</v>
      </c>
      <c r="B5" s="742"/>
      <c r="C5" s="742"/>
      <c r="D5" s="742"/>
    </row>
    <row r="6" spans="1:4" ht="31.5" x14ac:dyDescent="0.3">
      <c r="A6" s="383" t="s">
        <v>411</v>
      </c>
      <c r="B6" s="381" t="s">
        <v>384</v>
      </c>
      <c r="C6" s="380" t="s">
        <v>752</v>
      </c>
      <c r="D6" s="380" t="s">
        <v>753</v>
      </c>
    </row>
    <row r="7" spans="1:4" x14ac:dyDescent="0.2">
      <c r="A7" s="382">
        <v>1</v>
      </c>
      <c r="B7" s="384" t="s">
        <v>770</v>
      </c>
      <c r="C7" s="306">
        <v>55000</v>
      </c>
      <c r="D7" s="385">
        <v>0</v>
      </c>
    </row>
    <row r="8" spans="1:4" x14ac:dyDescent="0.2">
      <c r="A8" s="382">
        <v>2</v>
      </c>
      <c r="B8" s="384" t="s">
        <v>771</v>
      </c>
      <c r="C8" s="306">
        <v>10000</v>
      </c>
      <c r="D8" s="385">
        <v>0</v>
      </c>
    </row>
    <row r="9" spans="1:4" x14ac:dyDescent="0.2">
      <c r="A9" s="382">
        <v>3</v>
      </c>
      <c r="B9" s="384" t="s">
        <v>772</v>
      </c>
      <c r="C9" s="306">
        <v>20000</v>
      </c>
      <c r="D9" s="385">
        <v>0</v>
      </c>
    </row>
    <row r="10" spans="1:4" x14ac:dyDescent="0.2">
      <c r="A10" s="382">
        <v>4</v>
      </c>
      <c r="B10" s="384" t="s">
        <v>773</v>
      </c>
      <c r="C10" s="306">
        <v>10000</v>
      </c>
      <c r="D10" s="385">
        <v>0</v>
      </c>
    </row>
    <row r="11" spans="1:4" x14ac:dyDescent="0.2">
      <c r="A11" s="382">
        <v>5</v>
      </c>
      <c r="B11" s="384" t="s">
        <v>774</v>
      </c>
      <c r="C11" s="306">
        <v>10000</v>
      </c>
      <c r="D11" s="385">
        <v>0</v>
      </c>
    </row>
    <row r="12" spans="1:4" x14ac:dyDescent="0.2">
      <c r="A12" s="382">
        <v>6</v>
      </c>
      <c r="B12" s="384" t="s">
        <v>775</v>
      </c>
      <c r="C12" s="306">
        <v>20000</v>
      </c>
      <c r="D12" s="385">
        <v>0</v>
      </c>
    </row>
    <row r="13" spans="1:4" x14ac:dyDescent="0.2">
      <c r="A13" s="382">
        <v>7</v>
      </c>
      <c r="B13" s="384" t="s">
        <v>776</v>
      </c>
      <c r="C13" s="306">
        <v>10000</v>
      </c>
      <c r="D13" s="385">
        <v>0</v>
      </c>
    </row>
    <row r="14" spans="1:4" x14ac:dyDescent="0.2">
      <c r="A14" s="382">
        <v>8</v>
      </c>
      <c r="B14" s="384" t="s">
        <v>777</v>
      </c>
      <c r="C14" s="306">
        <v>40000</v>
      </c>
      <c r="D14" s="385"/>
    </row>
    <row r="15" spans="1:4" x14ac:dyDescent="0.2">
      <c r="A15" s="382">
        <v>9</v>
      </c>
      <c r="B15" s="384" t="s">
        <v>778</v>
      </c>
      <c r="C15" s="306">
        <v>250000</v>
      </c>
      <c r="D15" s="385">
        <v>0</v>
      </c>
    </row>
    <row r="16" spans="1:4" x14ac:dyDescent="0.2">
      <c r="A16" s="740"/>
      <c r="B16" s="740"/>
      <c r="C16" s="740"/>
      <c r="D16" s="740"/>
    </row>
    <row r="17" spans="1:4" ht="15.75" x14ac:dyDescent="0.3">
      <c r="A17" s="740"/>
      <c r="B17" s="740"/>
      <c r="C17" s="367">
        <v>425000</v>
      </c>
      <c r="D17" s="367">
        <f>SUM(D7:D16)</f>
        <v>0</v>
      </c>
    </row>
  </sheetData>
  <mergeCells count="7">
    <mergeCell ref="A17:B17"/>
    <mergeCell ref="A1:D1"/>
    <mergeCell ref="A2:D2"/>
    <mergeCell ref="A3:D3"/>
    <mergeCell ref="A4:D4"/>
    <mergeCell ref="A5:D5"/>
    <mergeCell ref="A16:D16"/>
  </mergeCells>
  <phoneticPr fontId="32" type="noConversion"/>
  <pageMargins left="0.7" right="0.7" top="0.75" bottom="0.75" header="0.3" footer="0.3"/>
  <pageSetup paperSize="9" scale="64" orientation="portrait" horizontalDpi="4294967292"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249977111117893"/>
  </sheetPr>
  <dimension ref="A1:H23"/>
  <sheetViews>
    <sheetView workbookViewId="0">
      <selection activeCell="D21" sqref="D21"/>
    </sheetView>
  </sheetViews>
  <sheetFormatPr defaultColWidth="9.140625" defaultRowHeight="15" x14ac:dyDescent="0.25"/>
  <cols>
    <col min="1" max="1" width="22.7109375" customWidth="1"/>
    <col min="2" max="2" width="22.140625" customWidth="1"/>
    <col min="3" max="3" width="23.85546875" customWidth="1"/>
    <col min="4" max="4" width="20.28515625" customWidth="1"/>
    <col min="5" max="5" width="19" customWidth="1"/>
    <col min="6" max="6" width="20.28515625" customWidth="1"/>
    <col min="7" max="7" width="19.28515625" customWidth="1"/>
    <col min="8" max="8" width="22" customWidth="1"/>
  </cols>
  <sheetData>
    <row r="1" spans="1:8" ht="21" x14ac:dyDescent="0.35">
      <c r="A1" s="743" t="s">
        <v>681</v>
      </c>
      <c r="B1" s="743"/>
      <c r="C1" s="743"/>
      <c r="D1" s="743"/>
      <c r="E1" s="743"/>
      <c r="F1" s="743"/>
    </row>
    <row r="2" spans="1:8" x14ac:dyDescent="0.25">
      <c r="A2" s="205" t="s">
        <v>682</v>
      </c>
      <c r="B2" s="206" t="s">
        <v>422</v>
      </c>
      <c r="C2" s="206" t="s">
        <v>683</v>
      </c>
      <c r="D2" s="206" t="s">
        <v>684</v>
      </c>
      <c r="E2" s="206" t="s">
        <v>685</v>
      </c>
      <c r="F2" s="206" t="s">
        <v>363</v>
      </c>
    </row>
    <row r="3" spans="1:8" x14ac:dyDescent="0.25">
      <c r="A3" s="205" t="s">
        <v>686</v>
      </c>
      <c r="B3" s="205"/>
      <c r="C3" s="205"/>
      <c r="D3" s="207">
        <v>5303973248</v>
      </c>
      <c r="E3" s="205"/>
      <c r="F3" s="207">
        <f t="shared" ref="F3:F9" si="0">SUM(B3:E3)</f>
        <v>5303973248</v>
      </c>
    </row>
    <row r="4" spans="1:8" x14ac:dyDescent="0.25">
      <c r="A4" s="205" t="s">
        <v>687</v>
      </c>
      <c r="B4" s="207">
        <v>31842521</v>
      </c>
      <c r="C4" s="205"/>
      <c r="D4" s="207">
        <v>7750000000</v>
      </c>
      <c r="E4" s="205"/>
      <c r="F4" s="207">
        <f t="shared" si="0"/>
        <v>7781842521</v>
      </c>
    </row>
    <row r="5" spans="1:8" x14ac:dyDescent="0.25">
      <c r="A5" s="205" t="s">
        <v>688</v>
      </c>
      <c r="B5" s="205"/>
      <c r="C5" s="205"/>
      <c r="D5" s="207">
        <v>800000000</v>
      </c>
      <c r="E5" s="205"/>
      <c r="F5" s="207">
        <f t="shared" si="0"/>
        <v>800000000</v>
      </c>
    </row>
    <row r="6" spans="1:8" x14ac:dyDescent="0.25">
      <c r="A6" s="205" t="s">
        <v>689</v>
      </c>
      <c r="B6" s="205"/>
      <c r="C6" s="207">
        <v>2830000000</v>
      </c>
      <c r="D6" s="205"/>
      <c r="E6" s="205"/>
      <c r="F6" s="207">
        <f t="shared" si="0"/>
        <v>2830000000</v>
      </c>
    </row>
    <row r="7" spans="1:8" x14ac:dyDescent="0.25">
      <c r="A7" s="205" t="s">
        <v>690</v>
      </c>
      <c r="B7" s="207">
        <v>740799015</v>
      </c>
      <c r="C7" s="205"/>
      <c r="D7" s="205"/>
      <c r="E7" s="207">
        <v>700000000</v>
      </c>
      <c r="F7" s="207">
        <f t="shared" si="0"/>
        <v>1440799015</v>
      </c>
    </row>
    <row r="8" spans="1:8" x14ac:dyDescent="0.25">
      <c r="A8" s="205" t="s">
        <v>691</v>
      </c>
      <c r="B8" s="208">
        <v>583421290</v>
      </c>
      <c r="C8" s="209">
        <v>2566412367</v>
      </c>
      <c r="D8" s="210"/>
      <c r="E8" s="210"/>
      <c r="F8" s="208">
        <f t="shared" si="0"/>
        <v>3149833657</v>
      </c>
    </row>
    <row r="9" spans="1:8" x14ac:dyDescent="0.25">
      <c r="A9" s="211" t="s">
        <v>363</v>
      </c>
      <c r="B9" s="212">
        <f>SUM(B3:B8)</f>
        <v>1356062826</v>
      </c>
      <c r="C9" s="212">
        <f>SUM(C3:C8)</f>
        <v>5396412367</v>
      </c>
      <c r="D9" s="212">
        <f>SUM(D3:D8)</f>
        <v>13853973248</v>
      </c>
      <c r="E9" s="212">
        <f>SUM(E3:E8)</f>
        <v>700000000</v>
      </c>
      <c r="F9" s="212">
        <f t="shared" si="0"/>
        <v>21306448441</v>
      </c>
      <c r="G9" s="1">
        <v>7283316514</v>
      </c>
      <c r="H9" s="213"/>
    </row>
    <row r="10" spans="1:8" x14ac:dyDescent="0.25">
      <c r="A10" s="211"/>
      <c r="B10" s="205"/>
      <c r="C10" s="216">
        <v>188123724</v>
      </c>
      <c r="D10" s="216">
        <v>3039322847.5940189</v>
      </c>
      <c r="E10" s="216">
        <v>2726300874.3099999</v>
      </c>
      <c r="F10" s="205"/>
      <c r="G10" s="152">
        <f>G9+F9</f>
        <v>28589764955</v>
      </c>
      <c r="H10" s="1"/>
    </row>
    <row r="11" spans="1:8" x14ac:dyDescent="0.25">
      <c r="A11" s="211"/>
      <c r="B11" s="205"/>
      <c r="C11" s="216"/>
      <c r="D11" s="205"/>
      <c r="E11" s="205"/>
      <c r="F11" s="205"/>
      <c r="G11" s="152"/>
      <c r="H11" s="1"/>
    </row>
    <row r="12" spans="1:8" x14ac:dyDescent="0.25">
      <c r="A12" s="211"/>
      <c r="B12" s="205"/>
      <c r="C12" s="216">
        <f>C10+C9</f>
        <v>5584536091</v>
      </c>
      <c r="D12" s="217">
        <f>D10+D9</f>
        <v>16893296095.594019</v>
      </c>
      <c r="E12" s="217">
        <f>E10+E9</f>
        <v>3426300874.3099999</v>
      </c>
      <c r="F12" s="205"/>
      <c r="G12" s="152"/>
      <c r="H12" s="1"/>
    </row>
    <row r="13" spans="1:8" x14ac:dyDescent="0.25">
      <c r="A13" s="211"/>
      <c r="B13" s="205"/>
      <c r="C13" s="216"/>
      <c r="D13" s="205"/>
      <c r="E13" s="205"/>
      <c r="F13" s="205"/>
      <c r="G13" s="152"/>
      <c r="H13" s="1"/>
    </row>
    <row r="14" spans="1:8" x14ac:dyDescent="0.25">
      <c r="A14" s="211"/>
      <c r="B14" s="205"/>
      <c r="C14" s="216"/>
      <c r="D14" s="205"/>
      <c r="E14" s="205"/>
      <c r="F14" s="205"/>
      <c r="G14" s="152"/>
      <c r="H14" s="1"/>
    </row>
    <row r="15" spans="1:8" x14ac:dyDescent="0.25">
      <c r="A15" s="211" t="s">
        <v>382</v>
      </c>
      <c r="B15" s="205">
        <v>0.25</v>
      </c>
      <c r="C15" s="205">
        <v>0.1</v>
      </c>
      <c r="D15" s="205">
        <v>1.2999999999999999E-2</v>
      </c>
      <c r="E15" s="205">
        <v>0.02</v>
      </c>
      <c r="F15" s="205"/>
      <c r="H15" s="214"/>
    </row>
    <row r="16" spans="1:8" x14ac:dyDescent="0.25">
      <c r="A16" s="211"/>
      <c r="B16" s="205"/>
      <c r="C16" s="205"/>
      <c r="D16" s="205"/>
      <c r="E16" s="205"/>
      <c r="F16" s="205"/>
    </row>
    <row r="17" spans="1:8" x14ac:dyDescent="0.25">
      <c r="A17" s="211" t="s">
        <v>692</v>
      </c>
      <c r="B17" s="215">
        <v>339015706.5</v>
      </c>
      <c r="C17" s="215">
        <v>586360000</v>
      </c>
      <c r="D17" s="215">
        <f>D15*D9</f>
        <v>180101652.22399998</v>
      </c>
      <c r="E17" s="215">
        <v>14000000</v>
      </c>
      <c r="F17" s="215">
        <v>1047977358.72</v>
      </c>
      <c r="H17" s="152"/>
    </row>
    <row r="18" spans="1:8" x14ac:dyDescent="0.25">
      <c r="A18" s="205"/>
      <c r="B18" s="205"/>
      <c r="C18" s="205"/>
      <c r="D18" s="205"/>
      <c r="E18" s="205"/>
      <c r="F18" s="205"/>
      <c r="H18" s="213"/>
    </row>
    <row r="19" spans="1:8" x14ac:dyDescent="0.25">
      <c r="B19" s="1">
        <v>103513488.5</v>
      </c>
      <c r="C19" s="108">
        <v>417016791</v>
      </c>
      <c r="D19" s="1">
        <v>653197674.22587001</v>
      </c>
      <c r="E19" s="1">
        <v>389341800.48619998</v>
      </c>
    </row>
    <row r="21" spans="1:8" x14ac:dyDescent="0.25">
      <c r="B21" s="2">
        <f>B19+B17</f>
        <v>442529195</v>
      </c>
      <c r="C21" s="2">
        <f>C19+C17</f>
        <v>1003376791</v>
      </c>
      <c r="D21" s="2">
        <f>D19+D17</f>
        <v>833299326.44986999</v>
      </c>
      <c r="E21" s="2">
        <f>E19+E17</f>
        <v>403341800.48619998</v>
      </c>
    </row>
    <row r="23" spans="1:8" x14ac:dyDescent="0.25">
      <c r="C23" s="213"/>
    </row>
  </sheetData>
  <mergeCells count="1">
    <mergeCell ref="A1:F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10"/>
  <sheetViews>
    <sheetView zoomScaleNormal="100" zoomScaleSheetLayoutView="118" workbookViewId="0">
      <selection activeCell="C18" sqref="C18"/>
    </sheetView>
  </sheetViews>
  <sheetFormatPr defaultColWidth="9.140625" defaultRowHeight="15.75" x14ac:dyDescent="0.25"/>
  <cols>
    <col min="1" max="1" width="4.5703125" style="16" bestFit="1" customWidth="1"/>
    <col min="2" max="2" width="34.28515625" style="16" customWidth="1"/>
    <col min="3" max="3" width="31" style="16" customWidth="1"/>
    <col min="4" max="4" width="31.7109375" style="16" customWidth="1"/>
    <col min="5" max="16384" width="9.140625" style="16"/>
  </cols>
  <sheetData>
    <row r="1" spans="1:4" ht="19.5" thickBot="1" x14ac:dyDescent="0.35">
      <c r="A1" s="674" t="str">
        <f>'8'!A1:I1</f>
        <v>Olamaboro Local Government of Kogi State</v>
      </c>
      <c r="B1" s="675"/>
      <c r="C1" s="675"/>
      <c r="D1" s="676"/>
    </row>
    <row r="2" spans="1:4" ht="19.5" thickBot="1" x14ac:dyDescent="0.35">
      <c r="A2" s="674" t="str">
        <f>'8'!A2:I2</f>
        <v>Financial Statements for the Year Ended 31 December, 2021</v>
      </c>
      <c r="B2" s="675"/>
      <c r="C2" s="675"/>
      <c r="D2" s="676"/>
    </row>
    <row r="3" spans="1:4" ht="19.5" thickBot="1" x14ac:dyDescent="0.35">
      <c r="A3" s="674" t="s">
        <v>420</v>
      </c>
      <c r="B3" s="675"/>
      <c r="C3" s="675"/>
      <c r="D3" s="676"/>
    </row>
    <row r="4" spans="1:4" ht="16.5" thickBot="1" x14ac:dyDescent="0.3">
      <c r="A4" s="710"/>
      <c r="B4" s="711"/>
      <c r="C4" s="711"/>
      <c r="D4" s="712"/>
    </row>
    <row r="5" spans="1:4" ht="19.5" thickBot="1" x14ac:dyDescent="0.35">
      <c r="A5" s="680" t="s">
        <v>479</v>
      </c>
      <c r="B5" s="681"/>
      <c r="C5" s="681"/>
      <c r="D5" s="682"/>
    </row>
    <row r="6" spans="1:4" ht="16.5" thickBot="1" x14ac:dyDescent="0.3">
      <c r="A6" s="70" t="s">
        <v>411</v>
      </c>
      <c r="B6" s="71" t="s">
        <v>384</v>
      </c>
      <c r="C6" s="72" t="str">
        <f>'Note 21'!C6</f>
        <v>Year Ended 31st 
December 2021</v>
      </c>
      <c r="D6" s="19" t="str">
        <f>'Note 21'!D6</f>
        <v>Year Ended 31st 
December 2020</v>
      </c>
    </row>
    <row r="7" spans="1:4" ht="16.5" thickBot="1" x14ac:dyDescent="0.3">
      <c r="A7" s="74"/>
      <c r="B7" s="20"/>
      <c r="C7" s="230">
        <v>0</v>
      </c>
      <c r="D7" s="233">
        <v>0</v>
      </c>
    </row>
    <row r="8" spans="1:4" ht="16.5" thickBot="1" x14ac:dyDescent="0.3">
      <c r="A8" s="744"/>
      <c r="B8" s="745"/>
      <c r="C8" s="745"/>
      <c r="D8" s="746"/>
    </row>
    <row r="9" spans="1:4" ht="16.5" thickBot="1" x14ac:dyDescent="0.3">
      <c r="A9" s="747" t="s">
        <v>257</v>
      </c>
      <c r="B9" s="748"/>
      <c r="C9" s="231">
        <v>0</v>
      </c>
      <c r="D9" s="232">
        <f>D7</f>
        <v>0</v>
      </c>
    </row>
    <row r="10" spans="1:4" ht="16.5" thickBot="1" x14ac:dyDescent="0.3">
      <c r="A10" s="731"/>
      <c r="B10" s="732"/>
      <c r="C10" s="749"/>
      <c r="D10" s="750"/>
    </row>
  </sheetData>
  <mergeCells count="8">
    <mergeCell ref="A8:D8"/>
    <mergeCell ref="A9:B9"/>
    <mergeCell ref="A10:D10"/>
    <mergeCell ref="A1:D1"/>
    <mergeCell ref="A2:D2"/>
    <mergeCell ref="A3:D3"/>
    <mergeCell ref="A4:D4"/>
    <mergeCell ref="A5:D5"/>
  </mergeCells>
  <pageMargins left="0.45" right="0.45" top="0.75" bottom="0.75" header="0.3" footer="0.3"/>
  <pageSetup scale="95"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249977111117893"/>
  </sheetPr>
  <dimension ref="A1:E14"/>
  <sheetViews>
    <sheetView zoomScaleNormal="100" zoomScaleSheetLayoutView="106" workbookViewId="0">
      <selection activeCell="C10" sqref="C10"/>
    </sheetView>
  </sheetViews>
  <sheetFormatPr defaultColWidth="9.140625" defaultRowHeight="14.25" x14ac:dyDescent="0.2"/>
  <cols>
    <col min="1" max="1" width="7" style="281" bestFit="1" customWidth="1"/>
    <col min="2" max="2" width="44.140625" style="281" bestFit="1" customWidth="1"/>
    <col min="3" max="3" width="19.140625" style="281" bestFit="1" customWidth="1"/>
    <col min="4" max="4" width="18.28515625" style="281" bestFit="1" customWidth="1"/>
    <col min="5" max="5" width="19.42578125" style="281" customWidth="1"/>
    <col min="6" max="6" width="1.7109375" style="281" customWidth="1"/>
    <col min="7" max="7" width="20" style="281" customWidth="1"/>
    <col min="8" max="8" width="2" style="281" customWidth="1"/>
    <col min="9" max="16384" width="9.140625" style="281"/>
  </cols>
  <sheetData>
    <row r="1" spans="1:5" ht="16.5" thickBot="1" x14ac:dyDescent="0.35">
      <c r="A1" s="658" t="str">
        <f>'Note 24'!A1:D1</f>
        <v>Olamaboro Local Government of Kogi State</v>
      </c>
      <c r="B1" s="659"/>
      <c r="C1" s="659"/>
      <c r="D1" s="660"/>
    </row>
    <row r="2" spans="1:5" ht="16.5" thickBot="1" x14ac:dyDescent="0.35">
      <c r="A2" s="658" t="str">
        <f>'Note 24'!A2:D2</f>
        <v>Financial Statements for the Year Ended 31 December, 2021</v>
      </c>
      <c r="B2" s="659"/>
      <c r="C2" s="659"/>
      <c r="D2" s="660"/>
    </row>
    <row r="3" spans="1:5" ht="16.5" thickBot="1" x14ac:dyDescent="0.35">
      <c r="A3" s="658" t="s">
        <v>420</v>
      </c>
      <c r="B3" s="659"/>
      <c r="C3" s="659"/>
      <c r="D3" s="660"/>
    </row>
    <row r="4" spans="1:5" ht="16.5" thickBot="1" x14ac:dyDescent="0.35">
      <c r="A4" s="658"/>
      <c r="B4" s="659"/>
      <c r="C4" s="659"/>
      <c r="D4" s="660"/>
    </row>
    <row r="5" spans="1:5" ht="16.5" thickBot="1" x14ac:dyDescent="0.35">
      <c r="A5" s="661" t="s">
        <v>779</v>
      </c>
      <c r="B5" s="662"/>
      <c r="C5" s="662"/>
      <c r="D5" s="663"/>
    </row>
    <row r="6" spans="1:5" ht="32.25" thickBot="1" x14ac:dyDescent="0.35">
      <c r="A6" s="282" t="s">
        <v>411</v>
      </c>
      <c r="B6" s="283" t="s">
        <v>384</v>
      </c>
      <c r="C6" s="284" t="s">
        <v>752</v>
      </c>
      <c r="D6" s="285" t="s">
        <v>753</v>
      </c>
    </row>
    <row r="7" spans="1:5" x14ac:dyDescent="0.2">
      <c r="A7" s="288">
        <v>1</v>
      </c>
      <c r="B7" s="300" t="s">
        <v>439</v>
      </c>
      <c r="C7" s="300">
        <v>0</v>
      </c>
      <c r="D7" s="376">
        <v>0</v>
      </c>
    </row>
    <row r="8" spans="1:5" x14ac:dyDescent="0.2">
      <c r="A8" s="291">
        <v>2</v>
      </c>
      <c r="B8" s="301" t="s">
        <v>780</v>
      </c>
      <c r="C8" s="301">
        <v>4553005445</v>
      </c>
      <c r="D8" s="377">
        <v>4242488055.8399992</v>
      </c>
    </row>
    <row r="9" spans="1:5" x14ac:dyDescent="0.2">
      <c r="A9" s="288">
        <v>3</v>
      </c>
      <c r="B9" s="300" t="s">
        <v>781</v>
      </c>
      <c r="C9" s="300">
        <v>23172270.640000001</v>
      </c>
      <c r="D9" s="376">
        <v>1005537485.3400002</v>
      </c>
    </row>
    <row r="10" spans="1:5" ht="16.5" thickBot="1" x14ac:dyDescent="0.35">
      <c r="A10" s="293">
        <v>4</v>
      </c>
      <c r="B10" s="302" t="s">
        <v>736</v>
      </c>
      <c r="C10" s="302"/>
      <c r="D10" s="378">
        <v>199095204.72</v>
      </c>
      <c r="E10" s="303"/>
    </row>
    <row r="11" spans="1:5" ht="15" thickBot="1" x14ac:dyDescent="0.25">
      <c r="A11" s="754"/>
      <c r="B11" s="755"/>
      <c r="C11" s="755"/>
      <c r="D11" s="756"/>
    </row>
    <row r="12" spans="1:5" ht="16.5" thickBot="1" x14ac:dyDescent="0.35">
      <c r="A12" s="757" t="s">
        <v>255</v>
      </c>
      <c r="B12" s="647"/>
      <c r="C12" s="297">
        <v>4576177716</v>
      </c>
      <c r="D12" s="304">
        <f>SUM(D7:D10)</f>
        <v>5447120745.8999996</v>
      </c>
    </row>
    <row r="13" spans="1:5" ht="15.75" thickTop="1" thickBot="1" x14ac:dyDescent="0.25">
      <c r="A13" s="754"/>
      <c r="B13" s="755"/>
      <c r="C13" s="758"/>
      <c r="D13" s="759"/>
    </row>
    <row r="14" spans="1:5" ht="16.5" thickBot="1" x14ac:dyDescent="0.35">
      <c r="A14" s="751"/>
      <c r="B14" s="752"/>
      <c r="C14" s="752"/>
      <c r="D14" s="753"/>
      <c r="E14" s="299"/>
    </row>
  </sheetData>
  <mergeCells count="9">
    <mergeCell ref="A14:D14"/>
    <mergeCell ref="A11:D11"/>
    <mergeCell ref="A12:B12"/>
    <mergeCell ref="A13:D13"/>
    <mergeCell ref="A1:D1"/>
    <mergeCell ref="A2:D2"/>
    <mergeCell ref="A3:D3"/>
    <mergeCell ref="A4:D4"/>
    <mergeCell ref="A5:D5"/>
  </mergeCells>
  <pageMargins left="0.7" right="0.7" top="0.75" bottom="0.75" header="0.3" footer="0.3"/>
  <pageSetup paperSize="9" scale="6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AB09-06D0-451E-B679-D6CA264E4B9A}">
  <sheetPr>
    <tabColor theme="9" tint="-0.249977111117893"/>
  </sheetPr>
  <dimension ref="A1:D11"/>
  <sheetViews>
    <sheetView workbookViewId="0">
      <selection sqref="A1:D5"/>
    </sheetView>
  </sheetViews>
  <sheetFormatPr defaultRowHeight="12.75" x14ac:dyDescent="0.2"/>
  <cols>
    <col min="1" max="1" width="6.5703125" style="437" customWidth="1"/>
    <col min="2" max="2" width="22.42578125" style="437" customWidth="1"/>
    <col min="3" max="3" width="21.28515625" style="437" customWidth="1"/>
    <col min="4" max="4" width="19.28515625" style="437" customWidth="1"/>
    <col min="5" max="16384" width="9.140625" style="437"/>
  </cols>
  <sheetData>
    <row r="1" spans="1:4" ht="13.5" x14ac:dyDescent="0.25">
      <c r="A1" s="737" t="s">
        <v>982</v>
      </c>
      <c r="B1" s="738"/>
      <c r="C1" s="738"/>
      <c r="D1" s="739"/>
    </row>
    <row r="2" spans="1:4" s="446" customFormat="1" ht="27" x14ac:dyDescent="0.25">
      <c r="A2" s="438" t="s">
        <v>983</v>
      </c>
      <c r="B2" s="439" t="s">
        <v>384</v>
      </c>
      <c r="C2" s="438" t="s">
        <v>945</v>
      </c>
      <c r="D2" s="438" t="s">
        <v>942</v>
      </c>
    </row>
    <row r="3" spans="1:4" x14ac:dyDescent="0.2">
      <c r="A3" s="421"/>
      <c r="B3" s="437" t="s">
        <v>946</v>
      </c>
      <c r="C3" s="455">
        <v>2666932676</v>
      </c>
      <c r="D3" s="455">
        <v>2359148105.6999998</v>
      </c>
    </row>
    <row r="4" spans="1:4" x14ac:dyDescent="0.2">
      <c r="A4" s="421">
        <v>1</v>
      </c>
      <c r="B4" s="437" t="s">
        <v>947</v>
      </c>
      <c r="C4" s="455">
        <v>291633668</v>
      </c>
      <c r="D4" s="455">
        <v>307784569.96999979</v>
      </c>
    </row>
    <row r="5" spans="1:4" s="446" customFormat="1" ht="13.5" x14ac:dyDescent="0.25">
      <c r="A5" s="445"/>
      <c r="B5" s="446" t="s">
        <v>1</v>
      </c>
      <c r="C5" s="447">
        <f>SUM(C3:C4)</f>
        <v>2958566344</v>
      </c>
      <c r="D5" s="447">
        <f>SUM(D3:D4)</f>
        <v>2666932675.6699996</v>
      </c>
    </row>
    <row r="6" spans="1:4" x14ac:dyDescent="0.2">
      <c r="A6" s="421"/>
    </row>
    <row r="7" spans="1:4" x14ac:dyDescent="0.2">
      <c r="A7" s="421"/>
    </row>
    <row r="8" spans="1:4" x14ac:dyDescent="0.2">
      <c r="A8" s="421"/>
    </row>
    <row r="9" spans="1:4" x14ac:dyDescent="0.2">
      <c r="A9" s="421"/>
    </row>
    <row r="10" spans="1:4" x14ac:dyDescent="0.2">
      <c r="A10" s="421"/>
    </row>
    <row r="11" spans="1:4" x14ac:dyDescent="0.2">
      <c r="A11" s="421"/>
    </row>
  </sheetData>
  <mergeCells count="1">
    <mergeCell ref="A1:D1"/>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2B1C2-BAC2-43D8-BA08-BEDA845D4E03}">
  <dimension ref="A1:E10"/>
  <sheetViews>
    <sheetView workbookViewId="0">
      <selection sqref="A1:D5"/>
    </sheetView>
  </sheetViews>
  <sheetFormatPr defaultRowHeight="12.75" x14ac:dyDescent="0.2"/>
  <cols>
    <col min="1" max="1" width="5.85546875" style="437" customWidth="1"/>
    <col min="2" max="2" width="22" style="437" customWidth="1"/>
    <col min="3" max="3" width="19" style="437" customWidth="1"/>
    <col min="4" max="4" width="18.85546875" style="437" customWidth="1"/>
    <col min="5" max="16384" width="9.140625" style="437"/>
  </cols>
  <sheetData>
    <row r="1" spans="1:5" ht="13.5" x14ac:dyDescent="0.25">
      <c r="A1" s="737" t="s">
        <v>984</v>
      </c>
      <c r="B1" s="738"/>
      <c r="C1" s="738"/>
      <c r="D1" s="739"/>
    </row>
    <row r="2" spans="1:5" s="446" customFormat="1" ht="33.75" customHeight="1" x14ac:dyDescent="0.25">
      <c r="A2" s="438" t="s">
        <v>943</v>
      </c>
      <c r="B2" s="439" t="s">
        <v>944</v>
      </c>
      <c r="C2" s="438" t="s">
        <v>945</v>
      </c>
      <c r="D2" s="438" t="s">
        <v>942</v>
      </c>
      <c r="E2" s="440"/>
    </row>
    <row r="3" spans="1:5" x14ac:dyDescent="0.2">
      <c r="A3" s="421">
        <v>1</v>
      </c>
      <c r="B3" s="437" t="s">
        <v>946</v>
      </c>
      <c r="C3" s="455">
        <v>793512652.57783818</v>
      </c>
      <c r="D3" s="455">
        <v>986889116.79999995</v>
      </c>
    </row>
    <row r="4" spans="1:5" x14ac:dyDescent="0.2">
      <c r="A4" s="421">
        <v>2</v>
      </c>
      <c r="B4" s="437" t="s">
        <v>948</v>
      </c>
      <c r="C4" s="455">
        <v>32968555.809999999</v>
      </c>
      <c r="D4" s="455">
        <v>119314134.20000005</v>
      </c>
    </row>
    <row r="5" spans="1:5" s="446" customFormat="1" ht="13.5" x14ac:dyDescent="0.25">
      <c r="A5" s="445"/>
      <c r="B5" s="446" t="s">
        <v>363</v>
      </c>
      <c r="C5" s="447">
        <f>SUM(C3:C4)</f>
        <v>826481208.38783813</v>
      </c>
      <c r="D5" s="447">
        <f>SUM(D3:D4)</f>
        <v>1106203251</v>
      </c>
    </row>
    <row r="6" spans="1:5" x14ac:dyDescent="0.2">
      <c r="A6" s="421"/>
    </row>
    <row r="10" spans="1:5" x14ac:dyDescent="0.2">
      <c r="A10" s="421"/>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G35"/>
  <sheetViews>
    <sheetView showGridLines="0" topLeftCell="A21" zoomScale="140" zoomScaleNormal="140" zoomScaleSheetLayoutView="100" workbookViewId="0">
      <selection activeCell="F26" sqref="F26"/>
    </sheetView>
  </sheetViews>
  <sheetFormatPr defaultColWidth="19.42578125" defaultRowHeight="12.75" x14ac:dyDescent="0.25"/>
  <cols>
    <col min="1" max="1" width="3.28515625" style="386" customWidth="1"/>
    <col min="2" max="2" width="3.7109375" style="386" customWidth="1"/>
    <col min="3" max="3" width="34.140625" style="386" customWidth="1"/>
    <col min="4" max="4" width="6.42578125" style="389" customWidth="1"/>
    <col min="5" max="5" width="16.28515625" style="525" bestFit="1" customWidth="1"/>
    <col min="6" max="6" width="19" style="525" bestFit="1" customWidth="1"/>
    <col min="7" max="16384" width="19.42578125" style="386"/>
  </cols>
  <sheetData>
    <row r="1" spans="1:6" ht="13.5" x14ac:dyDescent="0.25">
      <c r="A1" s="540" t="s">
        <v>796</v>
      </c>
      <c r="B1" s="540"/>
      <c r="C1" s="540"/>
      <c r="D1" s="540"/>
      <c r="E1" s="540"/>
      <c r="F1" s="540"/>
    </row>
    <row r="2" spans="1:6" ht="13.5" x14ac:dyDescent="0.25">
      <c r="A2" s="540" t="s">
        <v>785</v>
      </c>
      <c r="B2" s="540"/>
      <c r="C2" s="540"/>
      <c r="D2" s="540"/>
      <c r="E2" s="540"/>
      <c r="F2" s="540"/>
    </row>
    <row r="3" spans="1:6" ht="13.5" x14ac:dyDescent="0.25">
      <c r="A3" s="540" t="s">
        <v>415</v>
      </c>
      <c r="B3" s="540"/>
      <c r="C3" s="540"/>
      <c r="D3" s="540"/>
      <c r="E3" s="540"/>
      <c r="F3" s="540"/>
    </row>
    <row r="4" spans="1:6" x14ac:dyDescent="0.25">
      <c r="A4" s="539"/>
      <c r="B4" s="539"/>
      <c r="C4" s="539"/>
      <c r="D4" s="539"/>
      <c r="E4" s="539"/>
      <c r="F4" s="539"/>
    </row>
    <row r="5" spans="1:6" ht="27" x14ac:dyDescent="0.25">
      <c r="A5" s="539"/>
      <c r="B5" s="539"/>
      <c r="C5" s="539"/>
      <c r="D5" s="387" t="s">
        <v>323</v>
      </c>
      <c r="E5" s="388" t="s">
        <v>784</v>
      </c>
      <c r="F5" s="388" t="s">
        <v>752</v>
      </c>
    </row>
    <row r="6" spans="1:6" ht="13.5" x14ac:dyDescent="0.25">
      <c r="A6" s="536" t="s">
        <v>358</v>
      </c>
      <c r="B6" s="536"/>
      <c r="C6" s="536"/>
      <c r="D6" s="387"/>
      <c r="E6" s="541"/>
      <c r="F6" s="541"/>
    </row>
    <row r="7" spans="1:6" ht="24.75" customHeight="1" x14ac:dyDescent="0.2">
      <c r="A7" s="539"/>
      <c r="B7" s="548" t="s">
        <v>1008</v>
      </c>
      <c r="C7" s="538"/>
      <c r="D7" s="389">
        <v>1</v>
      </c>
      <c r="E7" s="524">
        <v>1391317701</v>
      </c>
      <c r="F7" s="524">
        <v>1454837935.74</v>
      </c>
    </row>
    <row r="8" spans="1:6" x14ac:dyDescent="0.2">
      <c r="A8" s="539"/>
      <c r="B8" s="538" t="s">
        <v>2</v>
      </c>
      <c r="C8" s="538"/>
      <c r="D8" s="389">
        <v>2</v>
      </c>
      <c r="E8" s="524">
        <v>672390899</v>
      </c>
      <c r="F8" s="524">
        <v>481711551</v>
      </c>
    </row>
    <row r="9" spans="1:6" x14ac:dyDescent="0.2">
      <c r="A9" s="539"/>
      <c r="B9" s="538" t="s">
        <v>3</v>
      </c>
      <c r="C9" s="538"/>
      <c r="D9" s="389">
        <v>3</v>
      </c>
      <c r="E9" s="524">
        <v>22442202.789999999</v>
      </c>
      <c r="F9" s="524">
        <v>9628360</v>
      </c>
    </row>
    <row r="10" spans="1:6" x14ac:dyDescent="0.2">
      <c r="A10" s="539"/>
      <c r="B10" s="538" t="s">
        <v>4</v>
      </c>
      <c r="C10" s="538"/>
      <c r="D10" s="389">
        <v>4</v>
      </c>
      <c r="E10" s="524">
        <v>11986502.75</v>
      </c>
      <c r="F10" s="524">
        <v>2418500</v>
      </c>
    </row>
    <row r="11" spans="1:6" x14ac:dyDescent="0.25">
      <c r="A11" s="539"/>
      <c r="B11" s="538" t="s">
        <v>212</v>
      </c>
      <c r="C11" s="538"/>
      <c r="E11" s="525">
        <f>Note13!C12</f>
        <v>0</v>
      </c>
      <c r="F11" s="525">
        <v>0</v>
      </c>
    </row>
    <row r="12" spans="1:6" x14ac:dyDescent="0.25">
      <c r="A12" s="539"/>
      <c r="B12" s="538" t="s">
        <v>211</v>
      </c>
      <c r="C12" s="538"/>
      <c r="E12" s="525">
        <v>0</v>
      </c>
      <c r="F12" s="525">
        <v>0</v>
      </c>
    </row>
    <row r="13" spans="1:6" ht="13.5" x14ac:dyDescent="0.25">
      <c r="A13" s="392" t="s">
        <v>406</v>
      </c>
      <c r="E13" s="388">
        <f>SUM(E7:E12)</f>
        <v>2098137305.54</v>
      </c>
      <c r="F13" s="388">
        <f>SUM(F7:F12)</f>
        <v>1948596346.74</v>
      </c>
    </row>
    <row r="14" spans="1:6" x14ac:dyDescent="0.25">
      <c r="A14" s="539"/>
      <c r="B14" s="539"/>
      <c r="C14" s="539"/>
      <c r="D14" s="539"/>
    </row>
    <row r="15" spans="1:6" ht="13.5" x14ac:dyDescent="0.25">
      <c r="A15" s="536" t="s">
        <v>395</v>
      </c>
      <c r="B15" s="536"/>
      <c r="C15" s="536"/>
      <c r="D15" s="387"/>
    </row>
    <row r="16" spans="1:6" x14ac:dyDescent="0.2">
      <c r="A16" s="539"/>
      <c r="B16" s="538" t="s">
        <v>213</v>
      </c>
      <c r="C16" s="538"/>
      <c r="D16" s="421">
        <v>5</v>
      </c>
      <c r="E16" s="491">
        <v>510734224.13322353</v>
      </c>
      <c r="F16" s="524">
        <v>556104728.76999998</v>
      </c>
    </row>
    <row r="17" spans="1:7" x14ac:dyDescent="0.2">
      <c r="A17" s="539"/>
      <c r="B17" s="538" t="s">
        <v>215</v>
      </c>
      <c r="C17" s="538"/>
      <c r="D17" s="421">
        <v>6</v>
      </c>
      <c r="E17" s="524">
        <v>492006471</v>
      </c>
      <c r="F17" s="524">
        <v>599856851</v>
      </c>
    </row>
    <row r="18" spans="1:7" x14ac:dyDescent="0.2">
      <c r="A18" s="539"/>
      <c r="B18" s="538" t="s">
        <v>268</v>
      </c>
      <c r="C18" s="538"/>
      <c r="D18" s="421">
        <v>7</v>
      </c>
      <c r="E18" s="524">
        <v>993339077.59000003</v>
      </c>
      <c r="F18" s="524">
        <v>961515844</v>
      </c>
    </row>
    <row r="19" spans="1:7" x14ac:dyDescent="0.2">
      <c r="A19" s="539"/>
      <c r="B19" s="538" t="s">
        <v>267</v>
      </c>
      <c r="C19" s="538"/>
      <c r="D19" s="421">
        <v>8</v>
      </c>
      <c r="E19" s="524">
        <v>243037128</v>
      </c>
      <c r="F19" s="524">
        <v>345472916</v>
      </c>
    </row>
    <row r="20" spans="1:7" x14ac:dyDescent="0.2">
      <c r="A20" s="539"/>
      <c r="B20" s="538" t="s">
        <v>408</v>
      </c>
      <c r="C20" s="538"/>
      <c r="D20" s="421"/>
      <c r="E20" s="524">
        <v>0</v>
      </c>
      <c r="F20" s="524">
        <v>0</v>
      </c>
    </row>
    <row r="21" spans="1:7" ht="13.5" x14ac:dyDescent="0.25">
      <c r="A21" s="536" t="s">
        <v>407</v>
      </c>
      <c r="B21" s="536"/>
      <c r="C21" s="536"/>
      <c r="E21" s="388">
        <f>SUM(E16:E20)</f>
        <v>2239116900.7232237</v>
      </c>
      <c r="F21" s="388">
        <f>SUM(F16:F20)</f>
        <v>2462950339.77</v>
      </c>
    </row>
    <row r="22" spans="1:7" ht="13.5" x14ac:dyDescent="0.25">
      <c r="A22" s="536"/>
      <c r="B22" s="536"/>
      <c r="C22" s="536"/>
      <c r="D22" s="536"/>
    </row>
    <row r="23" spans="1:7" ht="32.25" customHeight="1" x14ac:dyDescent="0.25">
      <c r="A23" s="549" t="s">
        <v>359</v>
      </c>
      <c r="B23" s="549"/>
      <c r="C23" s="549"/>
      <c r="E23" s="388">
        <f>E13-E21</f>
        <v>-140979595.18322372</v>
      </c>
      <c r="F23" s="388">
        <f>F13-F21</f>
        <v>-514353993.02999997</v>
      </c>
    </row>
    <row r="24" spans="1:7" ht="13.5" x14ac:dyDescent="0.2">
      <c r="A24" s="395"/>
      <c r="B24" s="538" t="s">
        <v>265</v>
      </c>
      <c r="C24" s="538"/>
      <c r="D24" s="389">
        <v>9</v>
      </c>
      <c r="E24" s="524">
        <v>909901</v>
      </c>
      <c r="F24" s="524">
        <v>13756472</v>
      </c>
    </row>
    <row r="25" spans="1:7" ht="13.5" x14ac:dyDescent="0.25">
      <c r="A25" s="536" t="s">
        <v>360</v>
      </c>
      <c r="B25" s="536"/>
      <c r="C25" s="536"/>
      <c r="E25" s="525">
        <f>E23-E24</f>
        <v>-141889496.18322372</v>
      </c>
      <c r="F25" s="525">
        <v>-528090465.02999997</v>
      </c>
    </row>
    <row r="26" spans="1:7" ht="13.5" x14ac:dyDescent="0.25">
      <c r="A26" s="536" t="s">
        <v>361</v>
      </c>
      <c r="B26" s="536"/>
      <c r="C26" s="536"/>
      <c r="E26" s="525">
        <f>E25</f>
        <v>-141889496.18322372</v>
      </c>
      <c r="F26" s="525">
        <f>F25</f>
        <v>-528090465.02999997</v>
      </c>
    </row>
    <row r="27" spans="1:7" ht="13.5" x14ac:dyDescent="0.25">
      <c r="A27" s="537" t="s">
        <v>362</v>
      </c>
      <c r="B27" s="537"/>
      <c r="C27" s="537"/>
      <c r="D27" s="512"/>
      <c r="E27" s="526">
        <f>E26</f>
        <v>-141889496.18322372</v>
      </c>
      <c r="F27" s="526">
        <f>F26</f>
        <v>-528090465.02999997</v>
      </c>
    </row>
    <row r="28" spans="1:7" x14ac:dyDescent="0.25">
      <c r="A28" s="518"/>
      <c r="B28" s="519"/>
      <c r="C28" s="519"/>
      <c r="D28" s="520"/>
      <c r="E28" s="527"/>
      <c r="F28" s="531"/>
      <c r="G28" s="511"/>
    </row>
    <row r="29" spans="1:7" x14ac:dyDescent="0.25">
      <c r="A29" s="521"/>
      <c r="B29" s="515"/>
      <c r="C29" s="515"/>
      <c r="D29" s="516"/>
      <c r="E29" s="528"/>
      <c r="F29" s="532"/>
      <c r="G29" s="511"/>
    </row>
    <row r="30" spans="1:7" ht="33" customHeight="1" x14ac:dyDescent="0.25">
      <c r="A30" s="521"/>
      <c r="B30" s="515"/>
      <c r="C30" s="515"/>
      <c r="D30" s="516"/>
      <c r="E30" s="528"/>
      <c r="F30" s="532"/>
      <c r="G30" s="511"/>
    </row>
    <row r="31" spans="1:7" ht="13.5" x14ac:dyDescent="0.25">
      <c r="A31" s="542" t="s">
        <v>958</v>
      </c>
      <c r="B31" s="543"/>
      <c r="C31" s="543"/>
      <c r="D31" s="516"/>
      <c r="E31" s="528"/>
      <c r="F31" s="532"/>
      <c r="G31" s="511"/>
    </row>
    <row r="32" spans="1:7" ht="13.5" x14ac:dyDescent="0.25">
      <c r="A32" s="522" t="s">
        <v>738</v>
      </c>
      <c r="B32" s="517"/>
      <c r="C32" s="517"/>
      <c r="D32" s="516"/>
      <c r="E32" s="528"/>
      <c r="F32" s="532"/>
      <c r="G32" s="511"/>
    </row>
    <row r="33" spans="1:7" x14ac:dyDescent="0.25">
      <c r="A33" s="544" t="s">
        <v>959</v>
      </c>
      <c r="B33" s="545"/>
      <c r="C33" s="545"/>
      <c r="D33" s="516"/>
      <c r="E33" s="528"/>
      <c r="F33" s="532"/>
      <c r="G33" s="511"/>
    </row>
    <row r="34" spans="1:7" x14ac:dyDescent="0.25">
      <c r="A34" s="546" t="s">
        <v>473</v>
      </c>
      <c r="B34" s="547"/>
      <c r="C34" s="547"/>
      <c r="D34" s="523"/>
      <c r="E34" s="529"/>
      <c r="F34" s="533"/>
      <c r="G34" s="511"/>
    </row>
    <row r="35" spans="1:7" x14ac:dyDescent="0.25">
      <c r="A35" s="513"/>
      <c r="B35" s="513"/>
      <c r="C35" s="513"/>
      <c r="D35" s="514"/>
      <c r="E35" s="530"/>
      <c r="F35" s="530"/>
    </row>
  </sheetData>
  <mergeCells count="32">
    <mergeCell ref="A31:C31"/>
    <mergeCell ref="A33:C33"/>
    <mergeCell ref="A34:C34"/>
    <mergeCell ref="A2:F2"/>
    <mergeCell ref="A7:A12"/>
    <mergeCell ref="B7:C7"/>
    <mergeCell ref="B12:C12"/>
    <mergeCell ref="A23:C23"/>
    <mergeCell ref="A25:C25"/>
    <mergeCell ref="A16:A20"/>
    <mergeCell ref="A22:D22"/>
    <mergeCell ref="B16:C16"/>
    <mergeCell ref="B17:C17"/>
    <mergeCell ref="B18:C18"/>
    <mergeCell ref="B19:C19"/>
    <mergeCell ref="B24:C24"/>
    <mergeCell ref="A1:F1"/>
    <mergeCell ref="A3:F3"/>
    <mergeCell ref="A4:F4"/>
    <mergeCell ref="A6:C6"/>
    <mergeCell ref="A5:C5"/>
    <mergeCell ref="E6:F6"/>
    <mergeCell ref="B8:C8"/>
    <mergeCell ref="B9:C9"/>
    <mergeCell ref="B10:C10"/>
    <mergeCell ref="B11:C11"/>
    <mergeCell ref="A14:D14"/>
    <mergeCell ref="A26:C26"/>
    <mergeCell ref="A27:C27"/>
    <mergeCell ref="B20:C20"/>
    <mergeCell ref="A21:C21"/>
    <mergeCell ref="A15:C15"/>
  </mergeCells>
  <pageMargins left="0.7" right="0.7" top="0.75" bottom="0.75" header="0.3" footer="0.3"/>
  <pageSetup paperSize="9" scale="64" orientation="portrait" horizontalDpi="4294967292"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A7DCD-DABB-4330-9D33-757B682BD4AB}">
  <dimension ref="A1:D9"/>
  <sheetViews>
    <sheetView workbookViewId="0">
      <selection sqref="A1:D5"/>
    </sheetView>
  </sheetViews>
  <sheetFormatPr defaultRowHeight="12.75" x14ac:dyDescent="0.2"/>
  <cols>
    <col min="1" max="1" width="5" style="437" bestFit="1" customWidth="1"/>
    <col min="2" max="2" width="14" style="437" bestFit="1" customWidth="1"/>
    <col min="3" max="3" width="20.42578125" style="437" customWidth="1"/>
    <col min="4" max="4" width="20" style="437" customWidth="1"/>
    <col min="5" max="16384" width="9.140625" style="437"/>
  </cols>
  <sheetData>
    <row r="1" spans="1:4" ht="13.5" x14ac:dyDescent="0.25">
      <c r="A1" s="760" t="s">
        <v>985</v>
      </c>
      <c r="B1" s="760"/>
      <c r="C1" s="760"/>
      <c r="D1" s="760"/>
    </row>
    <row r="2" spans="1:4" s="446" customFormat="1" ht="27" x14ac:dyDescent="0.25">
      <c r="A2" s="438" t="s">
        <v>943</v>
      </c>
      <c r="B2" s="439" t="s">
        <v>944</v>
      </c>
      <c r="C2" s="438" t="s">
        <v>945</v>
      </c>
      <c r="D2" s="438" t="s">
        <v>942</v>
      </c>
    </row>
    <row r="3" spans="1:4" x14ac:dyDescent="0.2">
      <c r="A3" s="421">
        <v>1</v>
      </c>
      <c r="B3" s="437" t="s">
        <v>946</v>
      </c>
      <c r="C3" s="455">
        <v>0</v>
      </c>
      <c r="D3" s="455">
        <v>448018947</v>
      </c>
    </row>
    <row r="4" spans="1:4" x14ac:dyDescent="0.2">
      <c r="A4" s="421">
        <v>2</v>
      </c>
      <c r="B4" s="437" t="s">
        <v>949</v>
      </c>
      <c r="C4" s="455">
        <v>0</v>
      </c>
      <c r="D4" s="455">
        <v>328354184</v>
      </c>
    </row>
    <row r="5" spans="1:4" s="446" customFormat="1" ht="13.5" x14ac:dyDescent="0.25">
      <c r="A5" s="445"/>
      <c r="B5" s="446" t="s">
        <v>363</v>
      </c>
      <c r="C5" s="447">
        <f>SUM(C3:C4)</f>
        <v>0</v>
      </c>
      <c r="D5" s="447">
        <f>SUM(D3:D4)</f>
        <v>776373131</v>
      </c>
    </row>
    <row r="6" spans="1:4" x14ac:dyDescent="0.2">
      <c r="A6" s="421"/>
    </row>
    <row r="7" spans="1:4" x14ac:dyDescent="0.2">
      <c r="A7" s="421"/>
    </row>
    <row r="8" spans="1:4" x14ac:dyDescent="0.2">
      <c r="A8" s="421"/>
    </row>
    <row r="9" spans="1:4" x14ac:dyDescent="0.2">
      <c r="A9" s="421"/>
    </row>
  </sheetData>
  <mergeCells count="1">
    <mergeCell ref="A1:D1"/>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28936-60D2-4DA0-900D-E311E2048BAE}">
  <dimension ref="A1:D5"/>
  <sheetViews>
    <sheetView workbookViewId="0">
      <selection sqref="A1:D5"/>
    </sheetView>
  </sheetViews>
  <sheetFormatPr defaultRowHeight="12.75" x14ac:dyDescent="0.2"/>
  <cols>
    <col min="1" max="1" width="5.85546875" style="437" customWidth="1"/>
    <col min="2" max="2" width="21.85546875" style="437" customWidth="1"/>
    <col min="3" max="3" width="18.140625" style="437" customWidth="1"/>
    <col min="4" max="4" width="18" style="437" customWidth="1"/>
    <col min="5" max="16384" width="9.140625" style="437"/>
  </cols>
  <sheetData>
    <row r="1" spans="1:4" ht="13.5" x14ac:dyDescent="0.25">
      <c r="A1" s="737" t="s">
        <v>986</v>
      </c>
      <c r="B1" s="738"/>
      <c r="C1" s="738"/>
      <c r="D1" s="739"/>
    </row>
    <row r="2" spans="1:4" s="446" customFormat="1" ht="27" x14ac:dyDescent="0.25">
      <c r="A2" s="438" t="s">
        <v>983</v>
      </c>
      <c r="B2" s="439" t="s">
        <v>944</v>
      </c>
      <c r="C2" s="438" t="s">
        <v>945</v>
      </c>
      <c r="D2" s="438" t="s">
        <v>942</v>
      </c>
    </row>
    <row r="3" spans="1:4" x14ac:dyDescent="0.2">
      <c r="A3" s="453"/>
      <c r="B3" s="454" t="s">
        <v>946</v>
      </c>
      <c r="C3" s="452">
        <v>0</v>
      </c>
      <c r="D3" s="452">
        <v>0</v>
      </c>
    </row>
    <row r="4" spans="1:4" x14ac:dyDescent="0.2">
      <c r="A4" s="421">
        <v>1</v>
      </c>
      <c r="B4" s="437" t="s">
        <v>950</v>
      </c>
      <c r="C4" s="455">
        <v>771261.74</v>
      </c>
      <c r="D4" s="455">
        <v>771261.74</v>
      </c>
    </row>
    <row r="5" spans="1:4" s="446" customFormat="1" ht="13.5" x14ac:dyDescent="0.25">
      <c r="A5" s="445"/>
      <c r="B5" s="446" t="s">
        <v>363</v>
      </c>
      <c r="C5" s="447">
        <f>SUM(C3:C4)</f>
        <v>771261.74</v>
      </c>
      <c r="D5" s="447">
        <f>SUM(D4:D4)</f>
        <v>771261.74</v>
      </c>
    </row>
  </sheetData>
  <mergeCells count="1">
    <mergeCell ref="A1:D1"/>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0A225-55E7-4C85-B228-ACEE4BAB44E0}">
  <dimension ref="A1:D8"/>
  <sheetViews>
    <sheetView workbookViewId="0">
      <selection sqref="A1:D8"/>
    </sheetView>
  </sheetViews>
  <sheetFormatPr defaultRowHeight="12.75" x14ac:dyDescent="0.2"/>
  <cols>
    <col min="1" max="1" width="5.28515625" style="437" customWidth="1"/>
    <col min="2" max="2" width="19.5703125" style="437" customWidth="1"/>
    <col min="3" max="3" width="18.28515625" style="437" customWidth="1"/>
    <col min="4" max="4" width="18.42578125" style="437" customWidth="1"/>
    <col min="5" max="16384" width="9.140625" style="437"/>
  </cols>
  <sheetData>
    <row r="1" spans="1:4" s="446" customFormat="1" ht="13.5" x14ac:dyDescent="0.25">
      <c r="A1" s="760" t="s">
        <v>987</v>
      </c>
      <c r="B1" s="760"/>
      <c r="C1" s="760"/>
      <c r="D1" s="760"/>
    </row>
    <row r="2" spans="1:4" s="446" customFormat="1" ht="33.75" customHeight="1" x14ac:dyDescent="0.25">
      <c r="A2" s="438" t="s">
        <v>411</v>
      </c>
      <c r="B2" s="439" t="s">
        <v>944</v>
      </c>
      <c r="C2" s="438" t="s">
        <v>945</v>
      </c>
      <c r="D2" s="438" t="s">
        <v>942</v>
      </c>
    </row>
    <row r="3" spans="1:4" x14ac:dyDescent="0.2">
      <c r="A3" s="449" t="s">
        <v>871</v>
      </c>
      <c r="B3" s="437" t="s">
        <v>951</v>
      </c>
      <c r="C3" s="450">
        <v>5599737.5399999991</v>
      </c>
      <c r="D3" s="450">
        <v>5599737.5399999991</v>
      </c>
    </row>
    <row r="4" spans="1:4" x14ac:dyDescent="0.2">
      <c r="A4" s="449" t="s">
        <v>872</v>
      </c>
      <c r="B4" s="437" t="s">
        <v>952</v>
      </c>
      <c r="C4" s="450">
        <v>1161089.26</v>
      </c>
      <c r="D4" s="450">
        <v>1161089.26</v>
      </c>
    </row>
    <row r="5" spans="1:4" x14ac:dyDescent="0.2">
      <c r="A5" s="449" t="s">
        <v>873</v>
      </c>
      <c r="B5" s="437" t="s">
        <v>953</v>
      </c>
      <c r="C5" s="450">
        <v>358119.12</v>
      </c>
      <c r="D5" s="450">
        <v>358119.12</v>
      </c>
    </row>
    <row r="6" spans="1:4" x14ac:dyDescent="0.2">
      <c r="A6" s="449" t="s">
        <v>874</v>
      </c>
      <c r="B6" s="437" t="s">
        <v>954</v>
      </c>
      <c r="C6" s="450">
        <v>80627.61</v>
      </c>
      <c r="D6" s="450">
        <v>80627.61</v>
      </c>
    </row>
    <row r="7" spans="1:4" x14ac:dyDescent="0.2">
      <c r="A7" s="449" t="s">
        <v>875</v>
      </c>
      <c r="B7" s="437" t="s">
        <v>955</v>
      </c>
      <c r="C7" s="450">
        <v>74520.509999999995</v>
      </c>
      <c r="D7" s="450">
        <v>74520.509999999995</v>
      </c>
    </row>
    <row r="8" spans="1:4" s="446" customFormat="1" ht="13.5" x14ac:dyDescent="0.25">
      <c r="A8" s="445"/>
      <c r="B8" s="446" t="s">
        <v>363</v>
      </c>
      <c r="C8" s="451">
        <f>SUM(C3:C7)</f>
        <v>7274094.0399999991</v>
      </c>
      <c r="D8" s="451">
        <f>SUM(D3:D7)</f>
        <v>7274094.0399999991</v>
      </c>
    </row>
  </sheetData>
  <mergeCells count="1">
    <mergeCell ref="A1:D1"/>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24A73-97F9-45FF-8DF8-C893A956875E}">
  <dimension ref="A1:D6"/>
  <sheetViews>
    <sheetView workbookViewId="0">
      <selection sqref="A1:D6"/>
    </sheetView>
  </sheetViews>
  <sheetFormatPr defaultRowHeight="12.75" x14ac:dyDescent="0.2"/>
  <cols>
    <col min="1" max="1" width="6.85546875" style="437" customWidth="1"/>
    <col min="2" max="2" width="37.28515625" style="437" customWidth="1"/>
    <col min="3" max="3" width="19" style="437" customWidth="1"/>
    <col min="4" max="4" width="21.42578125" style="437" customWidth="1"/>
    <col min="5" max="16384" width="9.140625" style="437"/>
  </cols>
  <sheetData>
    <row r="1" spans="1:4" ht="13.5" x14ac:dyDescent="0.25">
      <c r="A1" s="760" t="s">
        <v>989</v>
      </c>
      <c r="B1" s="760"/>
      <c r="C1" s="760"/>
      <c r="D1" s="760"/>
    </row>
    <row r="2" spans="1:4" ht="27" x14ac:dyDescent="0.2">
      <c r="A2" s="438" t="s">
        <v>983</v>
      </c>
      <c r="B2" s="439" t="s">
        <v>944</v>
      </c>
      <c r="C2" s="438" t="s">
        <v>945</v>
      </c>
      <c r="D2" s="438" t="s">
        <v>942</v>
      </c>
    </row>
    <row r="3" spans="1:4" ht="13.5" x14ac:dyDescent="0.2">
      <c r="A3" s="438"/>
      <c r="B3" s="428" t="s">
        <v>956</v>
      </c>
      <c r="C3" s="440"/>
      <c r="D3" s="441"/>
    </row>
    <row r="4" spans="1:4" ht="17.25" customHeight="1" x14ac:dyDescent="0.2">
      <c r="A4" s="442">
        <v>1</v>
      </c>
      <c r="B4" s="428" t="s">
        <v>957</v>
      </c>
      <c r="C4" s="443">
        <v>1000000</v>
      </c>
      <c r="D4" s="443">
        <v>1000000</v>
      </c>
    </row>
    <row r="5" spans="1:4" ht="25.5" x14ac:dyDescent="0.2">
      <c r="A5" s="442">
        <v>2</v>
      </c>
      <c r="B5" s="428" t="s">
        <v>988</v>
      </c>
      <c r="C5" s="444">
        <v>0</v>
      </c>
      <c r="D5" s="444">
        <v>52655030</v>
      </c>
    </row>
    <row r="6" spans="1:4" ht="13.5" x14ac:dyDescent="0.25">
      <c r="A6" s="445"/>
      <c r="B6" s="446" t="s">
        <v>363</v>
      </c>
      <c r="C6" s="447">
        <f>SUM(C4:C5)</f>
        <v>1000000</v>
      </c>
      <c r="D6" s="448">
        <f>SUM(D4:D5)</f>
        <v>53655030</v>
      </c>
    </row>
  </sheetData>
  <mergeCells count="1">
    <mergeCell ref="A1:D1"/>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249977111117893"/>
  </sheetPr>
  <dimension ref="A1:F16"/>
  <sheetViews>
    <sheetView showGridLines="0" zoomScaleNormal="100" zoomScaleSheetLayoutView="166" workbookViewId="0">
      <selection sqref="A1:D13"/>
    </sheetView>
  </sheetViews>
  <sheetFormatPr defaultColWidth="9.140625" defaultRowHeight="12.75" x14ac:dyDescent="0.25"/>
  <cols>
    <col min="1" max="1" width="7" style="386" bestFit="1" customWidth="1"/>
    <col min="2" max="2" width="41.42578125" style="386" bestFit="1" customWidth="1"/>
    <col min="3" max="3" width="16.5703125" style="400" customWidth="1"/>
    <col min="4" max="4" width="22.140625" style="400" customWidth="1"/>
    <col min="5" max="5" width="20" style="386" customWidth="1"/>
    <col min="6" max="6" width="23.140625" style="386" customWidth="1"/>
    <col min="7" max="16384" width="9.140625" style="386"/>
  </cols>
  <sheetData>
    <row r="1" spans="1:6" ht="13.5" x14ac:dyDescent="0.25">
      <c r="A1" s="540" t="str">
        <f>'Note 28 b'!A1:G1</f>
        <v>Olamaboro Local Government of Kogi State</v>
      </c>
      <c r="B1" s="540"/>
      <c r="C1" s="540"/>
      <c r="D1" s="540"/>
    </row>
    <row r="2" spans="1:6" ht="13.5" x14ac:dyDescent="0.25">
      <c r="A2" s="540" t="str">
        <f>'Note 28 b'!A2:G2</f>
        <v>Financial Statements for the Year Ended 31 December, 2021</v>
      </c>
      <c r="B2" s="540"/>
      <c r="C2" s="540"/>
      <c r="D2" s="540"/>
    </row>
    <row r="3" spans="1:6" ht="13.5" x14ac:dyDescent="0.25">
      <c r="A3" s="540" t="s">
        <v>420</v>
      </c>
      <c r="B3" s="540"/>
      <c r="C3" s="540"/>
      <c r="D3" s="540"/>
    </row>
    <row r="4" spans="1:6" ht="13.5" x14ac:dyDescent="0.25">
      <c r="A4" s="540"/>
      <c r="B4" s="540"/>
      <c r="C4" s="540"/>
      <c r="D4" s="540"/>
    </row>
    <row r="5" spans="1:6" ht="13.5" x14ac:dyDescent="0.25">
      <c r="A5" s="536" t="s">
        <v>990</v>
      </c>
      <c r="B5" s="536"/>
      <c r="C5" s="536"/>
      <c r="D5" s="536"/>
    </row>
    <row r="6" spans="1:6" ht="13.5" x14ac:dyDescent="0.25">
      <c r="A6" s="392" t="s">
        <v>411</v>
      </c>
      <c r="B6" s="392" t="s">
        <v>384</v>
      </c>
      <c r="C6" s="394" t="s">
        <v>419</v>
      </c>
      <c r="D6" s="394" t="s">
        <v>419</v>
      </c>
    </row>
    <row r="7" spans="1:6" x14ac:dyDescent="0.25">
      <c r="A7" s="401">
        <v>1</v>
      </c>
      <c r="B7" s="386" t="s">
        <v>790</v>
      </c>
      <c r="D7" s="436">
        <v>997964385</v>
      </c>
    </row>
    <row r="8" spans="1:6" ht="13.5" x14ac:dyDescent="0.25">
      <c r="A8" s="401"/>
      <c r="B8" s="536" t="s">
        <v>450</v>
      </c>
      <c r="C8" s="536"/>
    </row>
    <row r="9" spans="1:6" x14ac:dyDescent="0.25">
      <c r="A9" s="401">
        <v>2</v>
      </c>
      <c r="B9" s="386" t="s">
        <v>451</v>
      </c>
    </row>
    <row r="10" spans="1:6" x14ac:dyDescent="0.25">
      <c r="A10" s="401">
        <v>3</v>
      </c>
      <c r="B10" s="386" t="s">
        <v>452</v>
      </c>
      <c r="C10" s="386">
        <f>sfpo!C38-D7</f>
        <v>583430118.30322361</v>
      </c>
    </row>
    <row r="11" spans="1:6" ht="13.5" x14ac:dyDescent="0.25">
      <c r="A11" s="401"/>
      <c r="B11" s="536" t="s">
        <v>472</v>
      </c>
      <c r="C11" s="536"/>
      <c r="D11" s="386">
        <f>SUM(C9:C10)</f>
        <v>583430118.30322361</v>
      </c>
    </row>
    <row r="12" spans="1:6" x14ac:dyDescent="0.25">
      <c r="A12" s="539"/>
      <c r="B12" s="539"/>
      <c r="C12" s="539"/>
      <c r="D12" s="539"/>
      <c r="F12" s="400"/>
    </row>
    <row r="13" spans="1:6" ht="13.5" x14ac:dyDescent="0.25">
      <c r="A13" s="536" t="s">
        <v>791</v>
      </c>
      <c r="B13" s="536"/>
      <c r="C13" s="536"/>
      <c r="D13" s="392">
        <f>D7+D11</f>
        <v>1581394503.3032236</v>
      </c>
    </row>
    <row r="16" spans="1:6" x14ac:dyDescent="0.25">
      <c r="E16" s="400"/>
    </row>
  </sheetData>
  <mergeCells count="9">
    <mergeCell ref="A13:C13"/>
    <mergeCell ref="B11:C11"/>
    <mergeCell ref="B8:C8"/>
    <mergeCell ref="A1:D1"/>
    <mergeCell ref="A3:D3"/>
    <mergeCell ref="A4:D4"/>
    <mergeCell ref="A5:D5"/>
    <mergeCell ref="A12:D12"/>
    <mergeCell ref="A2:D2"/>
  </mergeCells>
  <pageMargins left="0.7" right="0.7" top="0.75" bottom="0.75" header="0.3" footer="0.3"/>
  <pageSetup paperSize="9" scale="64" orientation="portrait" horizontalDpi="4294967292"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D6F6-7849-44AA-A0CC-1302EC4A1C2D}">
  <sheetPr>
    <tabColor theme="9" tint="-0.249977111117893"/>
  </sheetPr>
  <dimension ref="A1:K42"/>
  <sheetViews>
    <sheetView showGridLines="0" zoomScaleNormal="100" zoomScaleSheetLayoutView="91" workbookViewId="0">
      <selection activeCell="A4" sqref="A4:H5"/>
    </sheetView>
  </sheetViews>
  <sheetFormatPr defaultColWidth="9.140625" defaultRowHeight="12.75" x14ac:dyDescent="0.25"/>
  <cols>
    <col min="1" max="1" width="10.85546875" style="401" bestFit="1" customWidth="1"/>
    <col min="2" max="2" width="33.7109375" style="386" customWidth="1"/>
    <col min="3" max="4" width="19.28515625" style="400" bestFit="1" customWidth="1"/>
    <col min="5" max="5" width="8.85546875" style="400" bestFit="1" customWidth="1"/>
    <col min="6" max="6" width="19.42578125" style="400" bestFit="1" customWidth="1"/>
    <col min="7" max="7" width="18.85546875" style="386" bestFit="1" customWidth="1"/>
    <col min="8" max="8" width="19.42578125" style="386" bestFit="1" customWidth="1"/>
    <col min="9" max="16384" width="9.140625" style="386"/>
  </cols>
  <sheetData>
    <row r="1" spans="1:9" ht="13.5" x14ac:dyDescent="0.25">
      <c r="A1" s="761" t="str">
        <f>'6a1'!A1</f>
        <v>Olamaboro Local Government of Kogi State</v>
      </c>
      <c r="B1" s="762"/>
      <c r="C1" s="762"/>
      <c r="D1" s="762"/>
      <c r="E1" s="762"/>
      <c r="F1" s="762"/>
      <c r="G1" s="762"/>
      <c r="H1" s="763"/>
    </row>
    <row r="2" spans="1:9" ht="13.5" x14ac:dyDescent="0.25">
      <c r="A2" s="761" t="str">
        <f>'6a1'!A2</f>
        <v>Financial Statements for the Year Ended 31 December, 2021</v>
      </c>
      <c r="B2" s="762"/>
      <c r="C2" s="762"/>
      <c r="D2" s="762"/>
      <c r="E2" s="762"/>
      <c r="F2" s="762"/>
      <c r="G2" s="762"/>
      <c r="H2" s="763"/>
    </row>
    <row r="3" spans="1:9" ht="13.5" x14ac:dyDescent="0.25">
      <c r="A3" s="761" t="s">
        <v>420</v>
      </c>
      <c r="B3" s="762"/>
      <c r="C3" s="762"/>
      <c r="D3" s="762"/>
      <c r="E3" s="762"/>
      <c r="F3" s="762"/>
      <c r="G3" s="762"/>
      <c r="H3" s="763"/>
    </row>
    <row r="4" spans="1:9" ht="15" customHeight="1" x14ac:dyDescent="0.25">
      <c r="A4" s="764" t="s">
        <v>991</v>
      </c>
      <c r="B4" s="765"/>
      <c r="C4" s="765"/>
      <c r="D4" s="765"/>
      <c r="E4" s="765"/>
      <c r="F4" s="765"/>
      <c r="G4" s="765"/>
      <c r="H4" s="766"/>
    </row>
    <row r="5" spans="1:9" ht="13.5" customHeight="1" x14ac:dyDescent="0.25">
      <c r="A5" s="767"/>
      <c r="B5" s="768"/>
      <c r="C5" s="768"/>
      <c r="D5" s="768"/>
      <c r="E5" s="768"/>
      <c r="F5" s="768"/>
      <c r="G5" s="768"/>
      <c r="H5" s="769"/>
    </row>
    <row r="6" spans="1:9" s="389" customFormat="1" ht="32.25" customHeight="1" x14ac:dyDescent="0.25">
      <c r="A6" s="646" t="s">
        <v>766</v>
      </c>
      <c r="B6" s="555" t="s">
        <v>384</v>
      </c>
      <c r="C6" s="550" t="str">
        <f>'6a1'!C6</f>
        <v>Year Ended 31st 
December 2021</v>
      </c>
      <c r="D6" s="550"/>
      <c r="E6" s="550"/>
      <c r="F6" s="550"/>
      <c r="G6" s="550"/>
      <c r="H6" s="423" t="s">
        <v>942</v>
      </c>
    </row>
    <row r="7" spans="1:9" s="387" customFormat="1" ht="27" x14ac:dyDescent="0.25">
      <c r="A7" s="555"/>
      <c r="B7" s="555"/>
      <c r="C7" s="424" t="s">
        <v>939</v>
      </c>
      <c r="D7" s="424" t="s">
        <v>730</v>
      </c>
      <c r="E7" s="425" t="s">
        <v>763</v>
      </c>
      <c r="F7" s="424" t="s">
        <v>940</v>
      </c>
      <c r="G7" s="424" t="s">
        <v>941</v>
      </c>
      <c r="H7" s="426" t="s">
        <v>730</v>
      </c>
    </row>
    <row r="8" spans="1:9" s="428" customFormat="1" x14ac:dyDescent="0.25">
      <c r="A8" s="427">
        <v>23010105</v>
      </c>
      <c r="B8" s="428" t="s">
        <v>992</v>
      </c>
      <c r="C8" s="429">
        <v>0</v>
      </c>
      <c r="D8" s="429">
        <v>0</v>
      </c>
      <c r="E8" s="429">
        <f>C8-D8</f>
        <v>0</v>
      </c>
      <c r="F8" s="429">
        <v>32600000</v>
      </c>
      <c r="G8" s="430">
        <f>F8-C8</f>
        <v>32600000</v>
      </c>
      <c r="H8" s="429">
        <v>8983594.2300000004</v>
      </c>
    </row>
    <row r="9" spans="1:9" s="428" customFormat="1" x14ac:dyDescent="0.25">
      <c r="A9" s="427">
        <v>23010112</v>
      </c>
      <c r="B9" s="428" t="s">
        <v>993</v>
      </c>
      <c r="C9" s="429">
        <v>0</v>
      </c>
      <c r="D9" s="429">
        <v>0</v>
      </c>
      <c r="E9" s="429">
        <f t="shared" ref="E9:E23" si="0">C9-D9</f>
        <v>0</v>
      </c>
      <c r="F9" s="429">
        <v>6500000</v>
      </c>
      <c r="G9" s="430">
        <f t="shared" ref="G9:G23" si="1">F9-C9</f>
        <v>6500000</v>
      </c>
      <c r="H9" s="429">
        <v>1109523.8</v>
      </c>
    </row>
    <row r="10" spans="1:9" s="428" customFormat="1" x14ac:dyDescent="0.25">
      <c r="A10" s="427">
        <v>23010119</v>
      </c>
      <c r="B10" s="428" t="s">
        <v>994</v>
      </c>
      <c r="C10" s="429">
        <v>0</v>
      </c>
      <c r="D10" s="429">
        <v>0</v>
      </c>
      <c r="E10" s="429">
        <f t="shared" si="0"/>
        <v>0</v>
      </c>
      <c r="F10" s="429">
        <v>11100000</v>
      </c>
      <c r="G10" s="430">
        <f t="shared" si="1"/>
        <v>11100000</v>
      </c>
      <c r="H10" s="429">
        <v>350000</v>
      </c>
    </row>
    <row r="11" spans="1:9" s="428" customFormat="1" ht="25.5" x14ac:dyDescent="0.25">
      <c r="A11" s="427">
        <v>23010122</v>
      </c>
      <c r="B11" s="428" t="s">
        <v>1006</v>
      </c>
      <c r="C11" s="429">
        <v>103070187.90000001</v>
      </c>
      <c r="D11" s="429">
        <f>C11</f>
        <v>103070187.90000001</v>
      </c>
      <c r="E11" s="429">
        <f t="shared" si="0"/>
        <v>0</v>
      </c>
      <c r="F11" s="429">
        <v>125691890</v>
      </c>
      <c r="G11" s="430">
        <f t="shared" si="1"/>
        <v>22621702.099999994</v>
      </c>
      <c r="H11" s="429">
        <v>59431098.020000003</v>
      </c>
    </row>
    <row r="12" spans="1:9" s="428" customFormat="1" x14ac:dyDescent="0.25">
      <c r="A12" s="427">
        <v>23010124</v>
      </c>
      <c r="B12" s="428" t="s">
        <v>1007</v>
      </c>
      <c r="C12" s="429">
        <v>113676058.12</v>
      </c>
      <c r="D12" s="429">
        <f t="shared" ref="D12:D23" si="2">C12</f>
        <v>113676058.12</v>
      </c>
      <c r="E12" s="429">
        <f t="shared" si="0"/>
        <v>0</v>
      </c>
      <c r="F12" s="429">
        <v>73500000</v>
      </c>
      <c r="G12" s="430">
        <f t="shared" si="1"/>
        <v>-40176058.120000005</v>
      </c>
      <c r="H12" s="429">
        <v>109785830.19</v>
      </c>
    </row>
    <row r="13" spans="1:9" s="428" customFormat="1" x14ac:dyDescent="0.25">
      <c r="A13" s="427">
        <v>23010127</v>
      </c>
      <c r="B13" s="428" t="s">
        <v>995</v>
      </c>
      <c r="C13" s="429">
        <v>81539367.079999998</v>
      </c>
      <c r="D13" s="429">
        <f t="shared" si="2"/>
        <v>81539367.079999998</v>
      </c>
      <c r="E13" s="429">
        <f t="shared" si="0"/>
        <v>0</v>
      </c>
      <c r="F13" s="429">
        <v>88780000</v>
      </c>
      <c r="G13" s="430">
        <f t="shared" si="1"/>
        <v>7240632.9200000018</v>
      </c>
      <c r="H13" s="429">
        <v>111750000</v>
      </c>
      <c r="I13" s="431"/>
    </row>
    <row r="14" spans="1:9" s="428" customFormat="1" ht="25.5" x14ac:dyDescent="0.25">
      <c r="A14" s="427">
        <v>23020113</v>
      </c>
      <c r="B14" s="428" t="s">
        <v>996</v>
      </c>
      <c r="C14" s="429">
        <v>92763705.319999993</v>
      </c>
      <c r="D14" s="429">
        <f t="shared" si="2"/>
        <v>92763705.319999993</v>
      </c>
      <c r="E14" s="429">
        <f t="shared" si="0"/>
        <v>0</v>
      </c>
      <c r="F14" s="429">
        <v>52500000</v>
      </c>
      <c r="G14" s="430">
        <f t="shared" si="1"/>
        <v>-40263705.319999993</v>
      </c>
      <c r="H14" s="429">
        <v>21900075.949999999</v>
      </c>
    </row>
    <row r="15" spans="1:9" s="428" customFormat="1" x14ac:dyDescent="0.25">
      <c r="A15" s="427">
        <v>23020114</v>
      </c>
      <c r="B15" s="428" t="s">
        <v>997</v>
      </c>
      <c r="C15" s="429">
        <v>108457175.64</v>
      </c>
      <c r="D15" s="429">
        <f t="shared" si="2"/>
        <v>108457175.64</v>
      </c>
      <c r="E15" s="429">
        <f t="shared" si="0"/>
        <v>0</v>
      </c>
      <c r="F15" s="429">
        <v>47500000</v>
      </c>
      <c r="G15" s="430">
        <f t="shared" si="1"/>
        <v>-60957175.640000001</v>
      </c>
      <c r="H15" s="429">
        <v>1748616.31</v>
      </c>
    </row>
    <row r="16" spans="1:9" s="428" customFormat="1" ht="25.5" x14ac:dyDescent="0.25">
      <c r="A16" s="427">
        <v>23020122</v>
      </c>
      <c r="B16" s="432" t="s">
        <v>998</v>
      </c>
      <c r="C16" s="429">
        <v>1000000</v>
      </c>
      <c r="D16" s="429">
        <f t="shared" si="2"/>
        <v>1000000</v>
      </c>
      <c r="E16" s="429">
        <f t="shared" si="0"/>
        <v>0</v>
      </c>
      <c r="F16" s="433">
        <v>2500000</v>
      </c>
      <c r="G16" s="430">
        <f t="shared" si="1"/>
        <v>1500000</v>
      </c>
      <c r="H16" s="429">
        <v>0</v>
      </c>
    </row>
    <row r="17" spans="1:11" s="428" customFormat="1" ht="25.5" x14ac:dyDescent="0.25">
      <c r="A17" s="427">
        <v>23030101</v>
      </c>
      <c r="B17" s="432" t="s">
        <v>999</v>
      </c>
      <c r="C17" s="429">
        <v>0</v>
      </c>
      <c r="D17" s="429">
        <f t="shared" si="2"/>
        <v>0</v>
      </c>
      <c r="E17" s="429">
        <f t="shared" si="0"/>
        <v>0</v>
      </c>
      <c r="F17" s="434">
        <v>19000000</v>
      </c>
      <c r="G17" s="430">
        <f t="shared" si="1"/>
        <v>19000000</v>
      </c>
      <c r="H17" s="435">
        <v>4809000</v>
      </c>
    </row>
    <row r="18" spans="1:11" s="428" customFormat="1" ht="25.5" x14ac:dyDescent="0.25">
      <c r="A18" s="427">
        <v>23030112</v>
      </c>
      <c r="B18" s="432" t="s">
        <v>1000</v>
      </c>
      <c r="C18" s="429">
        <v>0</v>
      </c>
      <c r="D18" s="429">
        <f t="shared" si="2"/>
        <v>0</v>
      </c>
      <c r="E18" s="429">
        <f t="shared" si="0"/>
        <v>0</v>
      </c>
      <c r="F18" s="434">
        <v>500000</v>
      </c>
      <c r="G18" s="430">
        <f t="shared" si="1"/>
        <v>500000</v>
      </c>
      <c r="H18" s="429">
        <v>30490084.140000001</v>
      </c>
    </row>
    <row r="19" spans="1:11" s="428" customFormat="1" x14ac:dyDescent="0.25">
      <c r="A19" s="427">
        <v>23030113</v>
      </c>
      <c r="B19" s="432" t="s">
        <v>1001</v>
      </c>
      <c r="C19" s="429">
        <v>133115520.5</v>
      </c>
      <c r="D19" s="429">
        <f t="shared" si="2"/>
        <v>133115520.5</v>
      </c>
      <c r="E19" s="429">
        <f t="shared" si="0"/>
        <v>0</v>
      </c>
      <c r="F19" s="434">
        <v>115000000</v>
      </c>
      <c r="G19" s="430">
        <f t="shared" si="1"/>
        <v>-18115520.5</v>
      </c>
      <c r="H19" s="429">
        <v>141577261.91</v>
      </c>
    </row>
    <row r="20" spans="1:11" s="428" customFormat="1" x14ac:dyDescent="0.25">
      <c r="A20" s="427">
        <v>23030121</v>
      </c>
      <c r="B20" s="432" t="s">
        <v>1002</v>
      </c>
      <c r="C20" s="429">
        <v>0</v>
      </c>
      <c r="D20" s="429">
        <f t="shared" si="2"/>
        <v>0</v>
      </c>
      <c r="E20" s="429">
        <f t="shared" si="0"/>
        <v>0</v>
      </c>
      <c r="F20" s="434">
        <v>10000000</v>
      </c>
      <c r="G20" s="430">
        <f t="shared" si="1"/>
        <v>10000000</v>
      </c>
      <c r="H20" s="429">
        <v>600000</v>
      </c>
    </row>
    <row r="21" spans="1:11" s="428" customFormat="1" x14ac:dyDescent="0.25">
      <c r="A21" s="427">
        <v>23040101</v>
      </c>
      <c r="B21" s="432" t="s">
        <v>1003</v>
      </c>
      <c r="C21" s="429">
        <v>0</v>
      </c>
      <c r="D21" s="429">
        <f t="shared" si="2"/>
        <v>0</v>
      </c>
      <c r="E21" s="429">
        <f t="shared" si="0"/>
        <v>0</v>
      </c>
      <c r="F21" s="434">
        <v>4000000</v>
      </c>
      <c r="G21" s="430">
        <f t="shared" si="1"/>
        <v>4000000</v>
      </c>
      <c r="H21" s="435">
        <v>500000</v>
      </c>
    </row>
    <row r="22" spans="1:11" s="428" customFormat="1" x14ac:dyDescent="0.25">
      <c r="A22" s="427">
        <v>23050104</v>
      </c>
      <c r="B22" s="428" t="s">
        <v>1004</v>
      </c>
      <c r="C22" s="429">
        <v>66287051.259999998</v>
      </c>
      <c r="D22" s="429">
        <f t="shared" si="2"/>
        <v>66287051.259999998</v>
      </c>
      <c r="E22" s="429"/>
      <c r="F22" s="429"/>
      <c r="G22" s="430"/>
      <c r="H22" s="429"/>
    </row>
    <row r="23" spans="1:11" s="428" customFormat="1" x14ac:dyDescent="0.25">
      <c r="A23" s="427">
        <v>23050101</v>
      </c>
      <c r="B23" s="428" t="s">
        <v>1005</v>
      </c>
      <c r="C23" s="429">
        <v>8325000</v>
      </c>
      <c r="D23" s="429">
        <f t="shared" si="2"/>
        <v>8325000</v>
      </c>
      <c r="E23" s="429">
        <f t="shared" si="0"/>
        <v>0</v>
      </c>
      <c r="F23" s="429">
        <v>1500000</v>
      </c>
      <c r="G23" s="430">
        <f t="shared" si="1"/>
        <v>-6825000</v>
      </c>
      <c r="H23" s="429"/>
    </row>
    <row r="24" spans="1:11" ht="13.5" x14ac:dyDescent="0.25">
      <c r="A24" s="395"/>
      <c r="B24" s="395" t="s">
        <v>363</v>
      </c>
      <c r="C24" s="397">
        <f>SUM(C8:C23)</f>
        <v>708234065.81999993</v>
      </c>
      <c r="D24" s="397">
        <f t="shared" ref="D24:H24" si="3">SUM(D8:D23)</f>
        <v>708234065.81999993</v>
      </c>
      <c r="E24" s="397">
        <f t="shared" si="3"/>
        <v>0</v>
      </c>
      <c r="F24" s="397">
        <v>997721800</v>
      </c>
      <c r="G24" s="397">
        <v>355774875.44</v>
      </c>
      <c r="H24" s="397">
        <f t="shared" si="3"/>
        <v>493035084.54999995</v>
      </c>
    </row>
    <row r="25" spans="1:11" ht="13.5" x14ac:dyDescent="0.25">
      <c r="A25" s="398"/>
      <c r="B25" s="398"/>
      <c r="C25" s="399"/>
      <c r="D25" s="399"/>
      <c r="E25" s="399"/>
    </row>
    <row r="32" spans="1:11" s="401" customFormat="1" x14ac:dyDescent="0.25">
      <c r="B32" s="386"/>
      <c r="C32" s="400"/>
      <c r="D32" s="400"/>
      <c r="E32" s="400"/>
      <c r="F32" s="400"/>
      <c r="G32" s="386"/>
      <c r="H32" s="386"/>
      <c r="I32" s="386"/>
      <c r="J32" s="386"/>
      <c r="K32" s="386"/>
    </row>
    <row r="33" spans="2:11" s="401" customFormat="1" x14ac:dyDescent="0.25">
      <c r="B33" s="386"/>
      <c r="C33" s="400"/>
      <c r="D33" s="400"/>
      <c r="E33" s="400"/>
      <c r="F33" s="400"/>
      <c r="G33" s="386"/>
      <c r="H33" s="386"/>
      <c r="I33" s="386"/>
      <c r="J33" s="386"/>
      <c r="K33" s="386"/>
    </row>
    <row r="34" spans="2:11" s="401" customFormat="1" x14ac:dyDescent="0.25">
      <c r="B34" s="386"/>
      <c r="C34" s="400"/>
      <c r="D34" s="400"/>
      <c r="E34" s="400"/>
      <c r="F34" s="400"/>
      <c r="G34" s="386"/>
      <c r="H34" s="386"/>
      <c r="I34" s="386"/>
      <c r="J34" s="386"/>
      <c r="K34" s="386"/>
    </row>
    <row r="35" spans="2:11" s="401" customFormat="1" x14ac:dyDescent="0.25">
      <c r="B35" s="386"/>
      <c r="C35" s="400"/>
      <c r="D35" s="400"/>
      <c r="E35" s="400"/>
      <c r="F35" s="400"/>
      <c r="G35" s="386"/>
      <c r="H35" s="386"/>
      <c r="I35" s="386"/>
      <c r="J35" s="386"/>
      <c r="K35" s="386"/>
    </row>
    <row r="36" spans="2:11" s="401" customFormat="1" x14ac:dyDescent="0.25">
      <c r="B36" s="386"/>
      <c r="C36" s="400"/>
      <c r="D36" s="400"/>
      <c r="E36" s="400"/>
      <c r="F36" s="400"/>
      <c r="G36" s="386"/>
      <c r="H36" s="386"/>
      <c r="I36" s="386"/>
      <c r="J36" s="386"/>
      <c r="K36" s="386"/>
    </row>
    <row r="37" spans="2:11" s="401" customFormat="1" x14ac:dyDescent="0.25">
      <c r="B37" s="386"/>
      <c r="C37" s="400"/>
      <c r="D37" s="400"/>
      <c r="E37" s="400"/>
      <c r="F37" s="400"/>
      <c r="G37" s="386"/>
      <c r="H37" s="386"/>
      <c r="I37" s="386"/>
      <c r="J37" s="386"/>
      <c r="K37" s="386"/>
    </row>
    <row r="38" spans="2:11" s="401" customFormat="1" x14ac:dyDescent="0.25">
      <c r="B38" s="386"/>
      <c r="C38" s="400"/>
      <c r="D38" s="400"/>
      <c r="E38" s="400"/>
      <c r="F38" s="400"/>
      <c r="G38" s="386"/>
      <c r="H38" s="386"/>
      <c r="I38" s="386"/>
      <c r="J38" s="386"/>
      <c r="K38" s="386"/>
    </row>
    <row r="39" spans="2:11" s="401" customFormat="1" x14ac:dyDescent="0.25">
      <c r="B39" s="386"/>
      <c r="C39" s="400"/>
      <c r="D39" s="400"/>
      <c r="E39" s="400"/>
      <c r="F39" s="400"/>
      <c r="G39" s="386"/>
      <c r="H39" s="386"/>
      <c r="I39" s="386"/>
      <c r="J39" s="386"/>
      <c r="K39" s="386"/>
    </row>
    <row r="40" spans="2:11" s="401" customFormat="1" x14ac:dyDescent="0.25">
      <c r="B40" s="386"/>
      <c r="C40" s="400"/>
      <c r="D40" s="400"/>
      <c r="E40" s="400"/>
      <c r="F40" s="400"/>
      <c r="G40" s="386"/>
      <c r="H40" s="386"/>
      <c r="I40" s="386"/>
      <c r="J40" s="386"/>
      <c r="K40" s="386"/>
    </row>
    <row r="42" spans="2:11" s="401" customFormat="1" x14ac:dyDescent="0.25">
      <c r="B42" s="386"/>
      <c r="C42" s="400"/>
      <c r="D42" s="400"/>
      <c r="E42" s="400"/>
      <c r="F42" s="400"/>
      <c r="G42" s="386"/>
      <c r="H42" s="386"/>
      <c r="I42" s="386"/>
      <c r="J42" s="386"/>
      <c r="K42" s="386"/>
    </row>
  </sheetData>
  <mergeCells count="7">
    <mergeCell ref="A6:A7"/>
    <mergeCell ref="B6:B7"/>
    <mergeCell ref="C6:G6"/>
    <mergeCell ref="A1:H1"/>
    <mergeCell ref="A2:H2"/>
    <mergeCell ref="A3:H3"/>
    <mergeCell ref="A4:H5"/>
  </mergeCells>
  <pageMargins left="0.7" right="0.7" top="0.75" bottom="0.75" header="0.3" footer="0.3"/>
  <pageSetup paperSize="9" scale="64" orientation="portrait" r:id="rId1"/>
  <rowBreaks count="1" manualBreakCount="1">
    <brk id="25" max="5"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0142B-B4C7-4472-A495-91762F6245C8}">
  <dimension ref="A1"/>
  <sheetViews>
    <sheetView workbookViewId="0"/>
  </sheetViews>
  <sheetFormatPr defaultRowHeight="15" x14ac:dyDescent="0.25"/>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EAB5-A5EF-40BC-A0AC-C9975CA3A01B}">
  <dimension ref="A1"/>
  <sheetViews>
    <sheetView workbookViewId="0"/>
  </sheetViews>
  <sheetFormatPr defaultRowHeight="15" x14ac:dyDescent="0.25"/>
  <sheetData/>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E6D27-6D75-4E4A-A174-302261987B60}">
  <dimension ref="A1"/>
  <sheetViews>
    <sheetView workbookViewId="0"/>
  </sheetViews>
  <sheetFormatPr defaultRowHeight="15" x14ac:dyDescent="0.25"/>
  <sheetData/>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D99F3-F73E-4F39-82B3-CAC78020F834}">
  <dimension ref="A1"/>
  <sheetViews>
    <sheetView workbookViewId="0"/>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F48"/>
  <sheetViews>
    <sheetView showGridLines="0" topLeftCell="A32" zoomScale="130" zoomScaleNormal="130" zoomScaleSheetLayoutView="100" workbookViewId="0">
      <selection activeCell="B39" sqref="B39"/>
    </sheetView>
  </sheetViews>
  <sheetFormatPr defaultColWidth="9.140625" defaultRowHeight="12.75" x14ac:dyDescent="0.25"/>
  <cols>
    <col min="1" max="1" width="29.7109375" style="386" customWidth="1"/>
    <col min="2" max="2" width="7.85546875" style="389" customWidth="1"/>
    <col min="3" max="3" width="12.85546875" style="386" bestFit="1" customWidth="1"/>
    <col min="4" max="4" width="16.42578125" style="386" bestFit="1" customWidth="1"/>
    <col min="5" max="5" width="18" style="400" bestFit="1" customWidth="1"/>
    <col min="6" max="6" width="19.42578125" style="400" bestFit="1" customWidth="1"/>
    <col min="7" max="16384" width="9.140625" style="386"/>
  </cols>
  <sheetData>
    <row r="1" spans="1:6" ht="13.5" x14ac:dyDescent="0.25">
      <c r="A1" s="540" t="str">
        <f>sofpe!A1:F1</f>
        <v>Olamaboro Local Government of Kogi State</v>
      </c>
      <c r="B1" s="540"/>
      <c r="C1" s="540"/>
      <c r="D1" s="540"/>
      <c r="E1" s="540"/>
      <c r="F1" s="540"/>
    </row>
    <row r="2" spans="1:6" ht="13.5" x14ac:dyDescent="0.25">
      <c r="A2" s="540" t="str">
        <f>sofpe!A2:F2</f>
        <v>Financial Statements for the Year Ended 31 December, 2021</v>
      </c>
      <c r="B2" s="540"/>
      <c r="C2" s="540"/>
      <c r="D2" s="540"/>
      <c r="E2" s="540"/>
      <c r="F2" s="540"/>
    </row>
    <row r="3" spans="1:6" ht="13.5" x14ac:dyDescent="0.25">
      <c r="A3" s="540" t="s">
        <v>416</v>
      </c>
      <c r="B3" s="540"/>
      <c r="C3" s="540"/>
      <c r="D3" s="540"/>
      <c r="E3" s="540"/>
      <c r="F3" s="540"/>
    </row>
    <row r="4" spans="1:6" x14ac:dyDescent="0.25">
      <c r="A4" s="539"/>
      <c r="B4" s="539"/>
      <c r="C4" s="539"/>
      <c r="D4" s="539"/>
      <c r="E4" s="539"/>
      <c r="F4" s="539"/>
    </row>
    <row r="5" spans="1:6" ht="13.5" x14ac:dyDescent="0.25">
      <c r="A5" s="536" t="s">
        <v>324</v>
      </c>
      <c r="B5" s="387" t="s">
        <v>323</v>
      </c>
      <c r="C5" s="540" t="str">
        <f>sofpe!E5</f>
        <v>Year Ended 31st 
December 2021</v>
      </c>
      <c r="D5" s="540"/>
      <c r="E5" s="550" t="str">
        <f>sofpe!F5</f>
        <v>Year Ended 31st 
December 2020</v>
      </c>
      <c r="F5" s="550"/>
    </row>
    <row r="6" spans="1:6" ht="13.5" x14ac:dyDescent="0.25">
      <c r="A6" s="536"/>
      <c r="B6" s="387"/>
      <c r="D6" s="392"/>
      <c r="F6" s="397"/>
    </row>
    <row r="7" spans="1:6" ht="13.5" x14ac:dyDescent="0.25">
      <c r="A7" s="392" t="s">
        <v>325</v>
      </c>
      <c r="B7" s="387"/>
      <c r="C7" s="401"/>
      <c r="D7" s="398"/>
      <c r="F7" s="397"/>
    </row>
    <row r="8" spans="1:6" x14ac:dyDescent="0.2">
      <c r="A8" s="437" t="s">
        <v>264</v>
      </c>
      <c r="B8" s="421">
        <v>10</v>
      </c>
      <c r="C8" s="509">
        <v>7565518.1600000001</v>
      </c>
      <c r="E8" s="450">
        <v>36768381.049999997</v>
      </c>
    </row>
    <row r="9" spans="1:6" x14ac:dyDescent="0.2">
      <c r="A9" s="437" t="s">
        <v>263</v>
      </c>
      <c r="C9" s="386">
        <v>0</v>
      </c>
      <c r="E9" s="450">
        <v>0</v>
      </c>
    </row>
    <row r="10" spans="1:6" x14ac:dyDescent="0.2">
      <c r="A10" s="437" t="s">
        <v>800</v>
      </c>
      <c r="C10" s="386">
        <v>0</v>
      </c>
      <c r="E10" s="455">
        <v>22200000</v>
      </c>
    </row>
    <row r="11" spans="1:6" ht="13.5" x14ac:dyDescent="0.25">
      <c r="A11" s="392" t="s">
        <v>326</v>
      </c>
      <c r="B11" s="387"/>
      <c r="D11" s="392">
        <f>SUM(C8:C10)</f>
        <v>7565518.1600000001</v>
      </c>
      <c r="F11" s="397">
        <f>SUM(E8:E10)</f>
        <v>58968381.049999997</v>
      </c>
    </row>
    <row r="12" spans="1:6" x14ac:dyDescent="0.25">
      <c r="A12" s="539"/>
      <c r="B12" s="539"/>
      <c r="C12" s="539"/>
      <c r="D12" s="539"/>
      <c r="E12" s="539"/>
      <c r="F12" s="539"/>
    </row>
    <row r="13" spans="1:6" ht="13.5" x14ac:dyDescent="0.25">
      <c r="A13" s="392" t="s">
        <v>327</v>
      </c>
      <c r="B13" s="387"/>
      <c r="D13" s="392"/>
      <c r="F13" s="397"/>
    </row>
    <row r="14" spans="1:6" x14ac:dyDescent="0.25">
      <c r="A14" s="386" t="s">
        <v>261</v>
      </c>
      <c r="C14" s="386">
        <f>'Note 21'!D9</f>
        <v>0</v>
      </c>
      <c r="E14" s="400">
        <f>'Note 21'!D9</f>
        <v>0</v>
      </c>
    </row>
    <row r="15" spans="1:6" x14ac:dyDescent="0.25">
      <c r="A15" s="386" t="s">
        <v>260</v>
      </c>
      <c r="C15" s="386">
        <f>Note22!F18</f>
        <v>0</v>
      </c>
      <c r="E15" s="400">
        <v>0</v>
      </c>
    </row>
    <row r="16" spans="1:6" x14ac:dyDescent="0.25">
      <c r="A16" s="386" t="s">
        <v>258</v>
      </c>
      <c r="B16" s="389">
        <v>8</v>
      </c>
      <c r="C16" s="386">
        <v>5226032397</v>
      </c>
      <c r="E16" s="400">
        <v>5152759125</v>
      </c>
    </row>
    <row r="17" spans="1:6" x14ac:dyDescent="0.25">
      <c r="A17" s="386" t="s">
        <v>256</v>
      </c>
      <c r="C17" s="386">
        <v>0</v>
      </c>
      <c r="E17" s="400">
        <v>0</v>
      </c>
    </row>
    <row r="18" spans="1:6" ht="13.5" x14ac:dyDescent="0.25">
      <c r="A18" s="392" t="s">
        <v>328</v>
      </c>
      <c r="B18" s="387"/>
      <c r="D18" s="392">
        <f>SUM(C14:C17)</f>
        <v>5226032397</v>
      </c>
      <c r="F18" s="397">
        <f>SUM(E14:E17)</f>
        <v>5152759125</v>
      </c>
    </row>
    <row r="19" spans="1:6" x14ac:dyDescent="0.25">
      <c r="A19" s="539"/>
      <c r="B19" s="539"/>
      <c r="C19" s="539"/>
      <c r="D19" s="539"/>
      <c r="E19" s="539"/>
      <c r="F19" s="539"/>
    </row>
    <row r="20" spans="1:6" ht="13.5" x14ac:dyDescent="0.25">
      <c r="A20" s="392" t="s">
        <v>329</v>
      </c>
      <c r="B20" s="387"/>
      <c r="D20" s="392">
        <f>D11+D18</f>
        <v>5233597915.1599998</v>
      </c>
      <c r="F20" s="397">
        <f>F11+F18</f>
        <v>5211727506.0500002</v>
      </c>
    </row>
    <row r="21" spans="1:6" x14ac:dyDescent="0.25">
      <c r="A21" s="539"/>
      <c r="B21" s="539"/>
      <c r="C21" s="539"/>
      <c r="D21" s="539"/>
      <c r="E21" s="539"/>
      <c r="F21" s="539"/>
    </row>
    <row r="22" spans="1:6" ht="13.5" x14ac:dyDescent="0.25">
      <c r="A22" s="392" t="s">
        <v>330</v>
      </c>
      <c r="B22" s="387"/>
      <c r="D22" s="392"/>
      <c r="F22" s="397"/>
    </row>
    <row r="23" spans="1:6" ht="13.5" x14ac:dyDescent="0.25">
      <c r="A23" s="392" t="s">
        <v>331</v>
      </c>
      <c r="B23" s="387"/>
      <c r="D23" s="392"/>
      <c r="F23" s="397"/>
    </row>
    <row r="24" spans="1:6" x14ac:dyDescent="0.25">
      <c r="A24" s="386" t="s">
        <v>254</v>
      </c>
      <c r="B24" s="389">
        <v>11</v>
      </c>
      <c r="C24" s="386">
        <v>3785818814</v>
      </c>
      <c r="E24" s="400">
        <v>4680924461.6599998</v>
      </c>
    </row>
    <row r="25" spans="1:6" x14ac:dyDescent="0.25">
      <c r="A25" s="386" t="s">
        <v>253</v>
      </c>
      <c r="B25" s="389">
        <v>12</v>
      </c>
      <c r="C25" s="386">
        <v>7274094.0399999991</v>
      </c>
      <c r="E25" s="400">
        <v>7274094.0399999991</v>
      </c>
    </row>
    <row r="26" spans="1:6" x14ac:dyDescent="0.25">
      <c r="A26" s="386" t="s">
        <v>251</v>
      </c>
      <c r="B26" s="389">
        <v>13</v>
      </c>
      <c r="C26" s="386">
        <v>1000000</v>
      </c>
      <c r="E26" s="400">
        <v>53655030</v>
      </c>
    </row>
    <row r="27" spans="1:6" ht="13.5" x14ac:dyDescent="0.25">
      <c r="A27" s="392" t="s">
        <v>332</v>
      </c>
      <c r="B27" s="387"/>
      <c r="D27" s="392">
        <f>SUM(C24:C26)</f>
        <v>3794092908.04</v>
      </c>
      <c r="F27" s="397">
        <v>53655030</v>
      </c>
    </row>
    <row r="28" spans="1:6" x14ac:dyDescent="0.25">
      <c r="A28" s="539"/>
      <c r="B28" s="539"/>
      <c r="C28" s="539"/>
      <c r="D28" s="539"/>
      <c r="E28" s="539"/>
      <c r="F28" s="539"/>
    </row>
    <row r="29" spans="1:6" ht="13.5" x14ac:dyDescent="0.25">
      <c r="A29" s="392" t="s">
        <v>333</v>
      </c>
      <c r="B29" s="387"/>
      <c r="F29" s="397"/>
    </row>
    <row r="30" spans="1:6" x14ac:dyDescent="0.25">
      <c r="A30" s="386" t="s">
        <v>249</v>
      </c>
      <c r="C30" s="386">
        <f>'Note 28'!C10</f>
        <v>0</v>
      </c>
      <c r="E30" s="400">
        <f>'Note 28'!D10</f>
        <v>0</v>
      </c>
    </row>
    <row r="31" spans="1:6" ht="13.5" x14ac:dyDescent="0.25">
      <c r="A31" s="392" t="s">
        <v>334</v>
      </c>
      <c r="B31" s="387"/>
      <c r="D31" s="392">
        <f>C30</f>
        <v>0</v>
      </c>
      <c r="F31" s="397">
        <f>E30</f>
        <v>0</v>
      </c>
    </row>
    <row r="32" spans="1:6" x14ac:dyDescent="0.25">
      <c r="A32" s="539"/>
      <c r="B32" s="539"/>
      <c r="C32" s="539"/>
      <c r="D32" s="539"/>
      <c r="E32" s="539"/>
      <c r="F32" s="539"/>
    </row>
    <row r="33" spans="1:6" ht="13.5" x14ac:dyDescent="0.25">
      <c r="A33" s="392" t="s">
        <v>335</v>
      </c>
      <c r="B33" s="387"/>
      <c r="D33" s="392">
        <f>D27+D31</f>
        <v>3794092908.04</v>
      </c>
      <c r="F33" s="397">
        <f>F27+F31</f>
        <v>53655030</v>
      </c>
    </row>
    <row r="34" spans="1:6" x14ac:dyDescent="0.25">
      <c r="A34" s="539"/>
      <c r="B34" s="539"/>
      <c r="C34" s="539"/>
      <c r="D34" s="539"/>
      <c r="E34" s="539"/>
      <c r="F34" s="539"/>
    </row>
    <row r="35" spans="1:6" ht="13.5" x14ac:dyDescent="0.25">
      <c r="A35" s="392" t="s">
        <v>336</v>
      </c>
      <c r="B35" s="387"/>
      <c r="D35" s="392">
        <f>D20-D33</f>
        <v>1439505007.1199999</v>
      </c>
      <c r="F35" s="397">
        <f>F20-F33</f>
        <v>5158072476.0500002</v>
      </c>
    </row>
    <row r="36" spans="1:6" x14ac:dyDescent="0.25">
      <c r="A36" s="539"/>
      <c r="B36" s="539"/>
      <c r="C36" s="539"/>
      <c r="D36" s="539"/>
      <c r="E36" s="539"/>
      <c r="F36" s="539"/>
    </row>
    <row r="37" spans="1:6" ht="13.5" x14ac:dyDescent="0.25">
      <c r="A37" s="392" t="s">
        <v>337</v>
      </c>
      <c r="B37" s="387"/>
      <c r="F37" s="397"/>
    </row>
    <row r="38" spans="1:6" x14ac:dyDescent="0.2">
      <c r="A38" s="386" t="s">
        <v>474</v>
      </c>
      <c r="B38" s="389">
        <v>14</v>
      </c>
      <c r="C38" s="386">
        <f>D35-C39</f>
        <v>1581394503.3032236</v>
      </c>
      <c r="E38" s="450">
        <v>964385</v>
      </c>
    </row>
    <row r="39" spans="1:6" ht="13.5" x14ac:dyDescent="0.25">
      <c r="A39" s="386" t="s">
        <v>247</v>
      </c>
      <c r="C39" s="386">
        <f>sofpe!E26</f>
        <v>-141889496.18322372</v>
      </c>
      <c r="E39" s="451">
        <v>528090465</v>
      </c>
    </row>
    <row r="40" spans="1:6" ht="13.5" x14ac:dyDescent="0.25">
      <c r="A40" s="392" t="s">
        <v>338</v>
      </c>
      <c r="B40" s="387"/>
      <c r="D40" s="392">
        <f>C38+C39</f>
        <v>1439505007.1199999</v>
      </c>
      <c r="E40" s="397"/>
      <c r="F40" s="510">
        <v>4629017626</v>
      </c>
    </row>
    <row r="41" spans="1:6" ht="13.5" x14ac:dyDescent="0.25">
      <c r="A41" s="392"/>
      <c r="B41" s="387"/>
      <c r="D41" s="392"/>
      <c r="E41" s="397"/>
      <c r="F41" s="397"/>
    </row>
    <row r="42" spans="1:6" x14ac:dyDescent="0.25">
      <c r="D42" s="551"/>
      <c r="E42" s="551"/>
      <c r="F42" s="551"/>
    </row>
    <row r="45" spans="1:6" ht="13.5" x14ac:dyDescent="0.25">
      <c r="A45" s="536" t="s">
        <v>958</v>
      </c>
      <c r="B45" s="536"/>
      <c r="C45" s="536"/>
    </row>
    <row r="46" spans="1:6" x14ac:dyDescent="0.25">
      <c r="A46" s="386" t="str">
        <f>sofpe!A32</f>
        <v>Local Government Treasurer (LGT)</v>
      </c>
    </row>
    <row r="47" spans="1:6" x14ac:dyDescent="0.25">
      <c r="A47" s="386" t="str">
        <f>sofpe!A33:C33</f>
        <v>Olamaboro Local Government</v>
      </c>
    </row>
    <row r="48" spans="1:6" x14ac:dyDescent="0.25">
      <c r="A48" s="386" t="s">
        <v>473</v>
      </c>
    </row>
  </sheetData>
  <mergeCells count="16">
    <mergeCell ref="A45:C45"/>
    <mergeCell ref="A34:F34"/>
    <mergeCell ref="A36:F36"/>
    <mergeCell ref="D42:F42"/>
    <mergeCell ref="A28:F28"/>
    <mergeCell ref="A21:F21"/>
    <mergeCell ref="A19:F19"/>
    <mergeCell ref="A12:F12"/>
    <mergeCell ref="A32:F32"/>
    <mergeCell ref="A1:F1"/>
    <mergeCell ref="A2:F2"/>
    <mergeCell ref="A3:F3"/>
    <mergeCell ref="E5:F5"/>
    <mergeCell ref="C5:D5"/>
    <mergeCell ref="A4:F4"/>
    <mergeCell ref="A5:A6"/>
  </mergeCells>
  <pageMargins left="0.7" right="0.7" top="0.75" bottom="0.75" header="0.3" footer="0.3"/>
  <pageSetup paperSize="9" scale="64"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F13"/>
  <sheetViews>
    <sheetView zoomScaleNormal="100" zoomScaleSheetLayoutView="142" workbookViewId="0">
      <selection activeCell="C6" sqref="C6:D6"/>
    </sheetView>
  </sheetViews>
  <sheetFormatPr defaultColWidth="9.140625" defaultRowHeight="15" x14ac:dyDescent="0.25"/>
  <cols>
    <col min="1" max="1" width="4.5703125" style="68" bestFit="1" customWidth="1"/>
    <col min="2" max="2" width="40.28515625" style="68" customWidth="1"/>
    <col min="3" max="4" width="32.42578125" style="68" customWidth="1"/>
    <col min="5" max="5" width="19.42578125" style="68" customWidth="1"/>
    <col min="6" max="6" width="1.7109375" style="68" customWidth="1"/>
    <col min="7" max="7" width="20" style="68" customWidth="1"/>
    <col min="8" max="8" width="2" style="68" customWidth="1"/>
    <col min="9" max="16384" width="9.140625" style="68"/>
  </cols>
  <sheetData>
    <row r="1" spans="1:6" ht="19.5" thickBot="1" x14ac:dyDescent="0.35">
      <c r="A1" s="674" t="str">
        <f>'Note 24'!A1:D1</f>
        <v>Olamaboro Local Government of Kogi State</v>
      </c>
      <c r="B1" s="675"/>
      <c r="C1" s="675"/>
      <c r="D1" s="676"/>
    </row>
    <row r="2" spans="1:6" ht="19.5" thickBot="1" x14ac:dyDescent="0.35">
      <c r="A2" s="674" t="str">
        <f>'Note 24'!A2:D2</f>
        <v>Financial Statements for the Year Ended 31 December, 2021</v>
      </c>
      <c r="B2" s="675"/>
      <c r="C2" s="675"/>
      <c r="D2" s="676"/>
    </row>
    <row r="3" spans="1:6" ht="19.5" thickBot="1" x14ac:dyDescent="0.35">
      <c r="A3" s="674" t="s">
        <v>420</v>
      </c>
      <c r="B3" s="675"/>
      <c r="C3" s="675"/>
      <c r="D3" s="676"/>
    </row>
    <row r="4" spans="1:6" ht="16.5" thickBot="1" x14ac:dyDescent="0.3">
      <c r="A4" s="710"/>
      <c r="B4" s="711"/>
      <c r="C4" s="711"/>
      <c r="D4" s="712"/>
    </row>
    <row r="5" spans="1:6" ht="19.5" thickBot="1" x14ac:dyDescent="0.35">
      <c r="A5" s="680" t="s">
        <v>737</v>
      </c>
      <c r="B5" s="681"/>
      <c r="C5" s="681"/>
      <c r="D5" s="682"/>
    </row>
    <row r="6" spans="1:6" ht="35.25" thickBot="1" x14ac:dyDescent="0.3">
      <c r="A6" s="73" t="s">
        <v>411</v>
      </c>
      <c r="B6" s="77" t="s">
        <v>384</v>
      </c>
      <c r="C6" s="274" t="s">
        <v>752</v>
      </c>
      <c r="D6" s="275" t="s">
        <v>753</v>
      </c>
      <c r="E6" s="69"/>
      <c r="F6" s="69"/>
    </row>
    <row r="7" spans="1:6" ht="15.75" x14ac:dyDescent="0.25">
      <c r="A7" s="112">
        <v>1</v>
      </c>
      <c r="B7" s="266" t="s">
        <v>721</v>
      </c>
      <c r="C7" s="267">
        <f>D11</f>
        <v>631504905.37000012</v>
      </c>
      <c r="D7" s="103">
        <v>178132081.21000001</v>
      </c>
      <c r="F7" s="69"/>
    </row>
    <row r="8" spans="1:6" ht="15.75" x14ac:dyDescent="0.25">
      <c r="A8" s="258">
        <v>2</v>
      </c>
      <c r="B8" s="259" t="s">
        <v>732</v>
      </c>
      <c r="C8" s="99">
        <f>'6a1'!E9</f>
        <v>286249904.96000004</v>
      </c>
      <c r="D8" s="268">
        <v>453372824.16000009</v>
      </c>
      <c r="F8" s="69"/>
    </row>
    <row r="9" spans="1:6" ht="16.5" thickBot="1" x14ac:dyDescent="0.3">
      <c r="A9" s="258"/>
      <c r="B9" s="259"/>
      <c r="C9" s="99"/>
      <c r="D9" s="268"/>
      <c r="F9" s="69"/>
    </row>
    <row r="10" spans="1:6" ht="15.75" customHeight="1" thickBot="1" x14ac:dyDescent="0.3">
      <c r="A10" s="667"/>
      <c r="B10" s="668"/>
      <c r="C10" s="668"/>
      <c r="D10" s="775"/>
      <c r="E10" s="218">
        <f>C11-D11</f>
        <v>286249904.96000004</v>
      </c>
      <c r="F10" s="69"/>
    </row>
    <row r="11" spans="1:6" ht="16.5" thickBot="1" x14ac:dyDescent="0.3">
      <c r="A11" s="770" t="s">
        <v>255</v>
      </c>
      <c r="B11" s="771"/>
      <c r="C11" s="264">
        <f>SUM(C7:C9)</f>
        <v>917754810.33000016</v>
      </c>
      <c r="D11" s="265">
        <f>SUM(D7:D9)</f>
        <v>631504905.37000012</v>
      </c>
      <c r="E11" s="141"/>
      <c r="F11" s="69"/>
    </row>
    <row r="12" spans="1:6" ht="16.5" thickTop="1" thickBot="1" x14ac:dyDescent="0.3">
      <c r="A12" s="667"/>
      <c r="B12" s="668"/>
      <c r="C12" s="669"/>
      <c r="D12" s="670"/>
      <c r="E12" s="75"/>
      <c r="F12" s="69"/>
    </row>
    <row r="13" spans="1:6" ht="49.5" customHeight="1" thickBot="1" x14ac:dyDescent="0.3">
      <c r="A13" s="772"/>
      <c r="B13" s="773"/>
      <c r="C13" s="773"/>
      <c r="D13" s="774"/>
      <c r="E13" s="76"/>
    </row>
  </sheetData>
  <mergeCells count="9">
    <mergeCell ref="A11:B11"/>
    <mergeCell ref="A12:D12"/>
    <mergeCell ref="A13:D13"/>
    <mergeCell ref="A1:D1"/>
    <mergeCell ref="A2:D2"/>
    <mergeCell ref="A3:D3"/>
    <mergeCell ref="A4:D4"/>
    <mergeCell ref="A5:D5"/>
    <mergeCell ref="A10:D10"/>
  </mergeCells>
  <pageMargins left="0.7" right="0.7" top="0.75" bottom="0.75" header="0.3" footer="0.3"/>
  <pageSetup scale="72"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249977111117893"/>
  </sheetPr>
  <dimension ref="A1:F14"/>
  <sheetViews>
    <sheetView zoomScaleNormal="100" zoomScaleSheetLayoutView="142" workbookViewId="0">
      <selection activeCell="C6" sqref="C6:D6"/>
    </sheetView>
  </sheetViews>
  <sheetFormatPr defaultColWidth="9.140625" defaultRowHeight="15" x14ac:dyDescent="0.25"/>
  <cols>
    <col min="1" max="1" width="4.5703125" style="68" bestFit="1" customWidth="1"/>
    <col min="2" max="2" width="40.28515625" style="68" customWidth="1"/>
    <col min="3" max="4" width="32.42578125" style="68" customWidth="1"/>
    <col min="5" max="5" width="19.42578125" style="68" customWidth="1"/>
    <col min="6" max="6" width="1.7109375" style="68" customWidth="1"/>
    <col min="7" max="7" width="20" style="68" customWidth="1"/>
    <col min="8" max="8" width="2" style="68" customWidth="1"/>
    <col min="9" max="16384" width="9.140625" style="68"/>
  </cols>
  <sheetData>
    <row r="1" spans="1:6" ht="19.5" thickBot="1" x14ac:dyDescent="0.35">
      <c r="A1" s="674" t="str">
        <f>'Note 24'!A1:D1</f>
        <v>Olamaboro Local Government of Kogi State</v>
      </c>
      <c r="B1" s="675"/>
      <c r="C1" s="675"/>
      <c r="D1" s="676"/>
    </row>
    <row r="2" spans="1:6" ht="19.5" thickBot="1" x14ac:dyDescent="0.35">
      <c r="A2" s="674" t="str">
        <f>'Note 24'!A2:D2</f>
        <v>Financial Statements for the Year Ended 31 December, 2021</v>
      </c>
      <c r="B2" s="675"/>
      <c r="C2" s="675"/>
      <c r="D2" s="676"/>
    </row>
    <row r="3" spans="1:6" ht="19.5" thickBot="1" x14ac:dyDescent="0.35">
      <c r="A3" s="674" t="s">
        <v>420</v>
      </c>
      <c r="B3" s="675"/>
      <c r="C3" s="675"/>
      <c r="D3" s="676"/>
    </row>
    <row r="4" spans="1:6" ht="16.5" thickBot="1" x14ac:dyDescent="0.3">
      <c r="A4" s="710"/>
      <c r="B4" s="711"/>
      <c r="C4" s="711"/>
      <c r="D4" s="712"/>
    </row>
    <row r="5" spans="1:6" ht="19.5" thickBot="1" x14ac:dyDescent="0.35">
      <c r="A5" s="680" t="s">
        <v>734</v>
      </c>
      <c r="B5" s="681"/>
      <c r="C5" s="681"/>
      <c r="D5" s="682"/>
    </row>
    <row r="6" spans="1:6" ht="35.25" thickBot="1" x14ac:dyDescent="0.3">
      <c r="A6" s="70" t="s">
        <v>411</v>
      </c>
      <c r="B6" s="71" t="s">
        <v>384</v>
      </c>
      <c r="C6" s="274" t="s">
        <v>752</v>
      </c>
      <c r="D6" s="275" t="s">
        <v>753</v>
      </c>
      <c r="E6" s="69"/>
      <c r="F6" s="69"/>
    </row>
    <row r="7" spans="1:6" ht="15.75" x14ac:dyDescent="0.25">
      <c r="A7" s="258">
        <v>1</v>
      </c>
      <c r="B7" s="259" t="s">
        <v>722</v>
      </c>
      <c r="C7" s="269">
        <v>10366798.779999999</v>
      </c>
      <c r="D7" s="268">
        <v>0</v>
      </c>
      <c r="F7" s="69"/>
    </row>
    <row r="8" spans="1:6" ht="15.75" x14ac:dyDescent="0.25">
      <c r="A8" s="260">
        <v>2</v>
      </c>
      <c r="B8" s="261" t="s">
        <v>723</v>
      </c>
      <c r="C8" s="262">
        <v>8451016.4499999993</v>
      </c>
      <c r="D8" s="263"/>
      <c r="F8" s="69"/>
    </row>
    <row r="9" spans="1:6" ht="15.75" x14ac:dyDescent="0.25">
      <c r="A9" s="260">
        <v>3</v>
      </c>
      <c r="B9" s="261" t="s">
        <v>724</v>
      </c>
      <c r="C9" s="262">
        <v>1885782.32</v>
      </c>
      <c r="D9" s="263">
        <v>0</v>
      </c>
      <c r="E9" s="135"/>
      <c r="F9" s="69"/>
    </row>
    <row r="10" spans="1:6" ht="15.75" x14ac:dyDescent="0.25">
      <c r="A10" s="113"/>
      <c r="B10" s="256"/>
      <c r="C10" s="257"/>
      <c r="D10" s="104"/>
      <c r="E10" s="135"/>
      <c r="F10" s="69"/>
    </row>
    <row r="11" spans="1:6" ht="15.75" customHeight="1" thickBot="1" x14ac:dyDescent="0.3">
      <c r="A11" s="776"/>
      <c r="B11" s="669"/>
      <c r="C11" s="669"/>
      <c r="D11" s="670"/>
      <c r="E11" s="218"/>
      <c r="F11" s="69"/>
    </row>
    <row r="12" spans="1:6" ht="16.5" thickBot="1" x14ac:dyDescent="0.3">
      <c r="A12" s="770" t="s">
        <v>255</v>
      </c>
      <c r="B12" s="771"/>
      <c r="C12" s="264">
        <f>SUM(C7:C10)</f>
        <v>20703597.549999997</v>
      </c>
      <c r="D12" s="265">
        <f>SUM(D7:D9)</f>
        <v>0</v>
      </c>
      <c r="E12" s="141"/>
      <c r="F12" s="69"/>
    </row>
    <row r="13" spans="1:6" ht="16.5" thickTop="1" thickBot="1" x14ac:dyDescent="0.3">
      <c r="A13" s="667"/>
      <c r="B13" s="668"/>
      <c r="C13" s="669"/>
      <c r="D13" s="670"/>
      <c r="E13" s="75"/>
      <c r="F13" s="69"/>
    </row>
    <row r="14" spans="1:6" ht="49.5" customHeight="1" thickBot="1" x14ac:dyDescent="0.3">
      <c r="A14" s="772"/>
      <c r="B14" s="773"/>
      <c r="C14" s="773"/>
      <c r="D14" s="774"/>
      <c r="E14" s="76"/>
    </row>
  </sheetData>
  <mergeCells count="9">
    <mergeCell ref="A12:B12"/>
    <mergeCell ref="A13:D13"/>
    <mergeCell ref="A14:D14"/>
    <mergeCell ref="A1:D1"/>
    <mergeCell ref="A2:D2"/>
    <mergeCell ref="A3:D3"/>
    <mergeCell ref="A4:D4"/>
    <mergeCell ref="A5:D5"/>
    <mergeCell ref="A11:D11"/>
  </mergeCells>
  <pageMargins left="0.7" right="0.7" top="0.75" bottom="0.75" header="0.3" footer="0.3"/>
  <pageSetup scale="72"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249977111117893"/>
  </sheetPr>
  <dimension ref="A1:E12"/>
  <sheetViews>
    <sheetView zoomScaleNormal="100" zoomScaleSheetLayoutView="154" workbookViewId="0">
      <selection activeCell="C8" sqref="C8"/>
    </sheetView>
  </sheetViews>
  <sheetFormatPr defaultColWidth="9.140625" defaultRowHeight="15" x14ac:dyDescent="0.25"/>
  <cols>
    <col min="1" max="1" width="5" style="30" customWidth="1"/>
    <col min="2" max="2" width="35.140625" style="30" customWidth="1"/>
    <col min="3" max="3" width="32.42578125" style="30" customWidth="1"/>
    <col min="4" max="4" width="32" style="30" customWidth="1"/>
    <col min="5" max="5" width="2.7109375" style="30" customWidth="1"/>
    <col min="6" max="16384" width="9.140625" style="30"/>
  </cols>
  <sheetData>
    <row r="1" spans="1:5" ht="19.5" thickBot="1" x14ac:dyDescent="0.35">
      <c r="A1" s="674" t="str">
        <f>'Note 25'!A1:D1</f>
        <v>Olamaboro Local Government of Kogi State</v>
      </c>
      <c r="B1" s="675"/>
      <c r="C1" s="675"/>
      <c r="D1" s="676"/>
    </row>
    <row r="2" spans="1:5" ht="19.5" thickBot="1" x14ac:dyDescent="0.35">
      <c r="A2" s="674" t="str">
        <f>'Note 25'!A2:D2</f>
        <v>Financial Statements for the Year Ended 31 December, 2021</v>
      </c>
      <c r="B2" s="675"/>
      <c r="C2" s="675"/>
      <c r="D2" s="676"/>
    </row>
    <row r="3" spans="1:5" ht="19.5" thickBot="1" x14ac:dyDescent="0.35">
      <c r="A3" s="674" t="s">
        <v>420</v>
      </c>
      <c r="B3" s="675"/>
      <c r="C3" s="675"/>
      <c r="D3" s="676"/>
    </row>
    <row r="4" spans="1:5" ht="16.5" thickBot="1" x14ac:dyDescent="0.3">
      <c r="A4" s="710"/>
      <c r="B4" s="711"/>
      <c r="C4" s="711"/>
      <c r="D4" s="712"/>
    </row>
    <row r="5" spans="1:5" ht="19.5" thickBot="1" x14ac:dyDescent="0.35">
      <c r="A5" s="680" t="s">
        <v>480</v>
      </c>
      <c r="B5" s="681"/>
      <c r="C5" s="681"/>
      <c r="D5" s="682"/>
      <c r="E5" s="111"/>
    </row>
    <row r="6" spans="1:5" ht="16.5" thickBot="1" x14ac:dyDescent="0.3">
      <c r="A6" s="254" t="s">
        <v>411</v>
      </c>
      <c r="B6" s="81" t="s">
        <v>384</v>
      </c>
      <c r="C6" s="82" t="str">
        <f>'Note 25'!C6</f>
        <v>Year Ended 31st 
December 2020</v>
      </c>
      <c r="D6" s="83" t="str">
        <f>'Note 25'!D6</f>
        <v>Year Ended 31st 
December 2019</v>
      </c>
      <c r="E6" s="111"/>
    </row>
    <row r="7" spans="1:5" ht="18.75" x14ac:dyDescent="0.3">
      <c r="A7" s="112">
        <v>1</v>
      </c>
      <c r="B7" s="244" t="s">
        <v>253</v>
      </c>
      <c r="C7" s="270">
        <v>0</v>
      </c>
      <c r="D7" s="271">
        <v>31028980.140000001</v>
      </c>
      <c r="E7" s="111"/>
    </row>
    <row r="8" spans="1:5" ht="19.5" thickBot="1" x14ac:dyDescent="0.35">
      <c r="A8" s="272"/>
      <c r="B8" s="114"/>
      <c r="C8" s="273"/>
      <c r="D8" s="115"/>
      <c r="E8" s="111"/>
    </row>
    <row r="9" spans="1:5" ht="18.75" customHeight="1" thickBot="1" x14ac:dyDescent="0.3">
      <c r="A9" s="667"/>
      <c r="B9" s="668"/>
      <c r="C9" s="668"/>
      <c r="D9" s="775"/>
      <c r="E9" s="111"/>
    </row>
    <row r="10" spans="1:5" ht="19.5" thickBot="1" x14ac:dyDescent="0.35">
      <c r="A10" s="777" t="s">
        <v>466</v>
      </c>
      <c r="B10" s="778"/>
      <c r="C10" s="116">
        <f>SUM(C7:C8)</f>
        <v>0</v>
      </c>
      <c r="D10" s="255">
        <f>SUM(D7:D8)</f>
        <v>31028980.140000001</v>
      </c>
      <c r="E10" s="111"/>
    </row>
    <row r="11" spans="1:5" ht="18.75" customHeight="1" thickTop="1" thickBot="1" x14ac:dyDescent="0.3">
      <c r="A11" s="667"/>
      <c r="B11" s="668"/>
      <c r="C11" s="669"/>
      <c r="D11" s="670"/>
      <c r="E11" s="111"/>
    </row>
    <row r="12" spans="1:5" x14ac:dyDescent="0.25">
      <c r="A12" s="111"/>
      <c r="B12" s="111"/>
      <c r="C12" s="111"/>
      <c r="D12" s="111"/>
      <c r="E12" s="111"/>
    </row>
  </sheetData>
  <mergeCells count="8">
    <mergeCell ref="A9:D9"/>
    <mergeCell ref="A10:B10"/>
    <mergeCell ref="A11:D11"/>
    <mergeCell ref="A1:D1"/>
    <mergeCell ref="A2:D2"/>
    <mergeCell ref="A3:D3"/>
    <mergeCell ref="A4:D4"/>
    <mergeCell ref="A5:D5"/>
  </mergeCells>
  <pageMargins left="0.45" right="0.45" top="0.75" bottom="0.75" header="0.3" footer="0.3"/>
  <pageSetup scale="88" orientation="portrait" r:id="rId1"/>
  <colBreaks count="1" manualBreakCount="1">
    <brk id="4"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249977111117893"/>
  </sheetPr>
  <dimension ref="A1:F15"/>
  <sheetViews>
    <sheetView zoomScaleNormal="100" zoomScaleSheetLayoutView="106" workbookViewId="0">
      <selection activeCell="B6" sqref="B6"/>
    </sheetView>
  </sheetViews>
  <sheetFormatPr defaultColWidth="9.140625" defaultRowHeight="15" x14ac:dyDescent="0.25"/>
  <cols>
    <col min="1" max="1" width="4.28515625" style="68" customWidth="1"/>
    <col min="2" max="2" width="53.5703125" style="68" customWidth="1"/>
    <col min="3" max="3" width="31.28515625" style="68" customWidth="1"/>
    <col min="4" max="4" width="31.42578125" style="68" customWidth="1"/>
    <col min="5" max="5" width="19.7109375" style="68" customWidth="1"/>
    <col min="6" max="6" width="25.5703125" style="68" customWidth="1"/>
    <col min="7" max="16384" width="9.140625" style="68"/>
  </cols>
  <sheetData>
    <row r="1" spans="1:6" ht="19.5" thickBot="1" x14ac:dyDescent="0.35">
      <c r="A1" s="674" t="str">
        <f>'Note 26'!A1:D1</f>
        <v>Olamaboro Local Government of Kogi State</v>
      </c>
      <c r="B1" s="675"/>
      <c r="C1" s="675"/>
      <c r="D1" s="676"/>
    </row>
    <row r="2" spans="1:6" ht="19.5" thickBot="1" x14ac:dyDescent="0.35">
      <c r="A2" s="674" t="str">
        <f>'Note 26'!A2:D2</f>
        <v>Financial Statements for the Year Ended 31 December, 2021</v>
      </c>
      <c r="B2" s="675"/>
      <c r="C2" s="675"/>
      <c r="D2" s="676"/>
    </row>
    <row r="3" spans="1:6" ht="19.5" thickBot="1" x14ac:dyDescent="0.35">
      <c r="A3" s="674" t="s">
        <v>420</v>
      </c>
      <c r="B3" s="675"/>
      <c r="C3" s="675"/>
      <c r="D3" s="676"/>
    </row>
    <row r="4" spans="1:6" ht="16.5" thickBot="1" x14ac:dyDescent="0.3">
      <c r="A4" s="710"/>
      <c r="B4" s="711"/>
      <c r="C4" s="711"/>
      <c r="D4" s="712"/>
    </row>
    <row r="5" spans="1:6" ht="19.5" thickBot="1" x14ac:dyDescent="0.35">
      <c r="A5" s="680" t="s">
        <v>481</v>
      </c>
      <c r="B5" s="681"/>
      <c r="C5" s="681"/>
      <c r="D5" s="682"/>
    </row>
    <row r="6" spans="1:6" ht="16.5" thickBot="1" x14ac:dyDescent="0.3">
      <c r="A6" s="70" t="s">
        <v>411</v>
      </c>
      <c r="B6" s="71" t="s">
        <v>384</v>
      </c>
      <c r="C6" s="72" t="str">
        <f>'Note 26'!C6</f>
        <v>Year Ended 31st 
December 2020</v>
      </c>
      <c r="D6" s="78" t="str">
        <f>'Note 26'!D6</f>
        <v>Year Ended 31st 
December 2019</v>
      </c>
    </row>
    <row r="7" spans="1:6" x14ac:dyDescent="0.25">
      <c r="A7" s="86"/>
      <c r="B7" s="68" t="s">
        <v>488</v>
      </c>
      <c r="C7" s="141">
        <v>28934435963.240002</v>
      </c>
      <c r="D7" s="141"/>
      <c r="E7" s="68" t="s">
        <v>751</v>
      </c>
      <c r="F7" s="141"/>
    </row>
    <row r="8" spans="1:6" ht="15.75" thickBot="1" x14ac:dyDescent="0.3">
      <c r="A8" s="84"/>
      <c r="B8" s="68" t="s">
        <v>489</v>
      </c>
      <c r="C8" s="141">
        <v>16340838225.51</v>
      </c>
      <c r="D8" s="141"/>
      <c r="F8" s="141"/>
    </row>
    <row r="9" spans="1:6" ht="15.75" customHeight="1" thickBot="1" x14ac:dyDescent="0.3">
      <c r="A9" s="779"/>
      <c r="B9" s="780"/>
      <c r="C9" s="780"/>
      <c r="D9" s="781"/>
    </row>
    <row r="10" spans="1:6" ht="16.5" thickBot="1" x14ac:dyDescent="0.3">
      <c r="A10" s="790" t="s">
        <v>252</v>
      </c>
      <c r="B10" s="791"/>
      <c r="C10" s="79">
        <f>SUM(C7:C8)</f>
        <v>45275274188.75</v>
      </c>
      <c r="D10" s="80"/>
    </row>
    <row r="11" spans="1:6" ht="15.75" customHeight="1" thickBot="1" x14ac:dyDescent="0.3">
      <c r="A11" s="782"/>
      <c r="B11" s="783"/>
      <c r="C11" s="784"/>
      <c r="D11" s="785"/>
    </row>
    <row r="12" spans="1:6" ht="15.75" customHeight="1" thickBot="1" x14ac:dyDescent="0.3">
      <c r="A12" s="779"/>
      <c r="B12" s="780"/>
      <c r="C12" s="780"/>
      <c r="D12" s="786"/>
    </row>
    <row r="13" spans="1:6" ht="65.25" customHeight="1" thickBot="1" x14ac:dyDescent="0.3">
      <c r="A13" s="787"/>
      <c r="B13" s="788"/>
      <c r="C13" s="788"/>
      <c r="D13" s="789"/>
    </row>
    <row r="15" spans="1:6" x14ac:dyDescent="0.25">
      <c r="C15" s="85"/>
    </row>
  </sheetData>
  <mergeCells count="10">
    <mergeCell ref="A3:D3"/>
    <mergeCell ref="A4:D4"/>
    <mergeCell ref="A5:D5"/>
    <mergeCell ref="A1:D1"/>
    <mergeCell ref="A2:D2"/>
    <mergeCell ref="A9:D9"/>
    <mergeCell ref="A11:D11"/>
    <mergeCell ref="A12:D12"/>
    <mergeCell ref="A13:D13"/>
    <mergeCell ref="A10:B10"/>
  </mergeCells>
  <pageMargins left="0.45" right="0.45" top="0.75" bottom="0.75" header="0.3" footer="0.3"/>
  <pageSetup scale="70"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249977111117893"/>
  </sheetPr>
  <dimension ref="A1:F12"/>
  <sheetViews>
    <sheetView zoomScaleNormal="100" zoomScaleSheetLayoutView="106" workbookViewId="0">
      <selection activeCell="A12" sqref="A12:D12"/>
    </sheetView>
  </sheetViews>
  <sheetFormatPr defaultColWidth="9.140625" defaultRowHeight="15" x14ac:dyDescent="0.25"/>
  <cols>
    <col min="1" max="1" width="6" style="17" customWidth="1"/>
    <col min="2" max="2" width="62.28515625" style="17" customWidth="1"/>
    <col min="3" max="3" width="31.140625" style="17" customWidth="1"/>
    <col min="4" max="4" width="31.5703125" style="17" customWidth="1"/>
    <col min="5" max="5" width="17.140625" style="17" customWidth="1"/>
    <col min="6" max="6" width="9.5703125" style="17" customWidth="1"/>
    <col min="7" max="7" width="14.42578125" style="17" customWidth="1"/>
    <col min="8" max="8" width="20" style="17" customWidth="1"/>
    <col min="9" max="9" width="23.140625" style="17" customWidth="1"/>
    <col min="10" max="16384" width="9.140625" style="17"/>
  </cols>
  <sheetData>
    <row r="1" spans="1:6" ht="19.5" thickBot="1" x14ac:dyDescent="0.35">
      <c r="A1" s="674" t="str">
        <f>'Note 27'!A1:D1</f>
        <v>Olamaboro Local Government of Kogi State</v>
      </c>
      <c r="B1" s="675"/>
      <c r="C1" s="675"/>
      <c r="D1" s="676"/>
      <c r="E1" s="110"/>
    </row>
    <row r="2" spans="1:6" ht="19.5" thickBot="1" x14ac:dyDescent="0.35">
      <c r="A2" s="674" t="str">
        <f>'Note 27'!A2:D2</f>
        <v>Financial Statements for the Year Ended 31 December, 2021</v>
      </c>
      <c r="B2" s="675"/>
      <c r="C2" s="675"/>
      <c r="D2" s="676"/>
      <c r="E2" s="110"/>
    </row>
    <row r="3" spans="1:6" ht="19.5" thickBot="1" x14ac:dyDescent="0.35">
      <c r="A3" s="674" t="s">
        <v>420</v>
      </c>
      <c r="B3" s="675"/>
      <c r="C3" s="675"/>
      <c r="D3" s="676"/>
      <c r="E3" s="110"/>
    </row>
    <row r="4" spans="1:6" ht="16.5" thickBot="1" x14ac:dyDescent="0.3">
      <c r="A4" s="710"/>
      <c r="B4" s="711"/>
      <c r="C4" s="711"/>
      <c r="D4" s="712"/>
      <c r="E4" s="110"/>
    </row>
    <row r="5" spans="1:6" ht="19.5" thickBot="1" x14ac:dyDescent="0.35">
      <c r="A5" s="680" t="s">
        <v>482</v>
      </c>
      <c r="B5" s="681"/>
      <c r="C5" s="681"/>
      <c r="D5" s="682"/>
      <c r="E5" s="110"/>
    </row>
    <row r="6" spans="1:6" ht="16.5" thickBot="1" x14ac:dyDescent="0.3">
      <c r="A6" s="27" t="s">
        <v>411</v>
      </c>
      <c r="B6" s="19" t="s">
        <v>384</v>
      </c>
      <c r="C6" s="151" t="str">
        <f>'Note 27'!C6</f>
        <v>Year Ended 31st 
December 2020</v>
      </c>
      <c r="D6" s="128" t="str">
        <f>'Note 27'!D6</f>
        <v>Year Ended 31st 
December 2019</v>
      </c>
      <c r="E6" s="18"/>
    </row>
    <row r="7" spans="1:6" ht="15.75" x14ac:dyDescent="0.25">
      <c r="A7" s="136">
        <v>1</v>
      </c>
      <c r="B7" s="26" t="s">
        <v>694</v>
      </c>
      <c r="C7" s="234">
        <f>'Note 28a'!E17</f>
        <v>0</v>
      </c>
      <c r="D7" s="235">
        <f>'Note 28a'!F17</f>
        <v>0</v>
      </c>
      <c r="E7" s="110"/>
    </row>
    <row r="8" spans="1:6" ht="16.5" thickBot="1" x14ac:dyDescent="0.3">
      <c r="A8" s="91">
        <v>2</v>
      </c>
      <c r="B8" s="13" t="s">
        <v>487</v>
      </c>
      <c r="C8" s="11">
        <f>'Note 28 b'!G21</f>
        <v>0</v>
      </c>
      <c r="D8" s="236">
        <v>0</v>
      </c>
      <c r="E8" s="110"/>
      <c r="F8" s="109"/>
    </row>
    <row r="9" spans="1:6" ht="16.5" thickBot="1" x14ac:dyDescent="0.3">
      <c r="A9" s="700"/>
      <c r="B9" s="701"/>
      <c r="C9" s="701"/>
      <c r="D9" s="702"/>
      <c r="E9" s="110"/>
    </row>
    <row r="10" spans="1:6" ht="16.5" thickBot="1" x14ac:dyDescent="0.3">
      <c r="A10" s="795" t="s">
        <v>250</v>
      </c>
      <c r="B10" s="534"/>
      <c r="C10" s="149">
        <f>SUM(C7:C8)</f>
        <v>0</v>
      </c>
      <c r="D10" s="150">
        <f>SUM(D7:D8)</f>
        <v>0</v>
      </c>
      <c r="E10" s="219">
        <f>C10-D10</f>
        <v>0</v>
      </c>
    </row>
    <row r="11" spans="1:6" ht="17.25" thickTop="1" thickBot="1" x14ac:dyDescent="0.3">
      <c r="A11" s="700"/>
      <c r="B11" s="701"/>
      <c r="C11" s="705"/>
      <c r="D11" s="706"/>
      <c r="E11" s="110"/>
    </row>
    <row r="12" spans="1:6" ht="26.25" customHeight="1" thickBot="1" x14ac:dyDescent="0.3">
      <c r="A12" s="792"/>
      <c r="B12" s="793"/>
      <c r="C12" s="793"/>
      <c r="D12" s="794"/>
    </row>
  </sheetData>
  <mergeCells count="9">
    <mergeCell ref="A12:D12"/>
    <mergeCell ref="A9:D9"/>
    <mergeCell ref="A10:B10"/>
    <mergeCell ref="A11:D11"/>
    <mergeCell ref="A1:D1"/>
    <mergeCell ref="A2:D2"/>
    <mergeCell ref="A3:D3"/>
    <mergeCell ref="A4:D4"/>
    <mergeCell ref="A5:D5"/>
  </mergeCells>
  <pageMargins left="0.2" right="0.2" top="0.75" bottom="0.75" header="0.3" footer="0.3"/>
  <pageSetup scale="70"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249977111117893"/>
  </sheetPr>
  <dimension ref="A1:F19"/>
  <sheetViews>
    <sheetView zoomScaleNormal="100" zoomScaleSheetLayoutView="96" workbookViewId="0">
      <selection activeCell="A19" sqref="A19:F19"/>
    </sheetView>
  </sheetViews>
  <sheetFormatPr defaultColWidth="9.140625" defaultRowHeight="15.75" x14ac:dyDescent="0.25"/>
  <cols>
    <col min="1" max="1" width="6" style="16" customWidth="1"/>
    <col min="2" max="2" width="54.140625" style="16" customWidth="1"/>
    <col min="3" max="3" width="17.42578125" style="16" customWidth="1"/>
    <col min="4" max="4" width="19.140625" style="16" customWidth="1"/>
    <col min="5" max="5" width="17.85546875" style="16" customWidth="1"/>
    <col min="6" max="6" width="32.140625" style="16" customWidth="1"/>
    <col min="7" max="16384" width="9.140625" style="16"/>
  </cols>
  <sheetData>
    <row r="1" spans="1:6" ht="19.5" thickBot="1" x14ac:dyDescent="0.35">
      <c r="A1" s="674" t="str">
        <f>'Note 28'!A1:D1</f>
        <v>Olamaboro Local Government of Kogi State</v>
      </c>
      <c r="B1" s="675"/>
      <c r="C1" s="675"/>
      <c r="D1" s="675"/>
      <c r="E1" s="675"/>
      <c r="F1" s="676"/>
    </row>
    <row r="2" spans="1:6" ht="19.5" thickBot="1" x14ac:dyDescent="0.35">
      <c r="A2" s="674" t="str">
        <f>'Note 28'!A2:D2</f>
        <v>Financial Statements for the Year Ended 31 December, 2021</v>
      </c>
      <c r="B2" s="675"/>
      <c r="C2" s="675"/>
      <c r="D2" s="675"/>
      <c r="E2" s="675"/>
      <c r="F2" s="676"/>
    </row>
    <row r="3" spans="1:6" ht="19.5" thickBot="1" x14ac:dyDescent="0.35">
      <c r="A3" s="674" t="s">
        <v>420</v>
      </c>
      <c r="B3" s="675"/>
      <c r="C3" s="675"/>
      <c r="D3" s="675"/>
      <c r="E3" s="675"/>
      <c r="F3" s="676"/>
    </row>
    <row r="4" spans="1:6" ht="16.5" thickBot="1" x14ac:dyDescent="0.3">
      <c r="A4" s="710"/>
      <c r="B4" s="711"/>
      <c r="C4" s="711"/>
      <c r="D4" s="711"/>
      <c r="E4" s="711"/>
      <c r="F4" s="712"/>
    </row>
    <row r="5" spans="1:6" ht="19.5" thickBot="1" x14ac:dyDescent="0.35">
      <c r="A5" s="680" t="s">
        <v>483</v>
      </c>
      <c r="B5" s="681"/>
      <c r="C5" s="681"/>
      <c r="D5" s="681"/>
      <c r="E5" s="681"/>
      <c r="F5" s="682"/>
    </row>
    <row r="6" spans="1:6" ht="16.5" thickBot="1" x14ac:dyDescent="0.3">
      <c r="A6" s="804" t="s">
        <v>411</v>
      </c>
      <c r="B6" s="802" t="s">
        <v>384</v>
      </c>
      <c r="C6" s="799" t="str">
        <f>'Note 28'!C6</f>
        <v>Year Ended 31st 
December 2020</v>
      </c>
      <c r="D6" s="800"/>
      <c r="E6" s="801"/>
      <c r="F6" s="804" t="str">
        <f>'Note 28'!D6</f>
        <v>Year Ended 31st 
December 2019</v>
      </c>
    </row>
    <row r="7" spans="1:6" ht="16.5" thickBot="1" x14ac:dyDescent="0.3">
      <c r="A7" s="805"/>
      <c r="B7" s="803"/>
      <c r="C7" s="129" t="s">
        <v>460</v>
      </c>
      <c r="D7" s="128" t="s">
        <v>458</v>
      </c>
      <c r="E7" s="128" t="s">
        <v>459</v>
      </c>
      <c r="F7" s="805"/>
    </row>
    <row r="8" spans="1:6" x14ac:dyDescent="0.25">
      <c r="A8" s="117">
        <v>1</v>
      </c>
      <c r="B8" s="124" t="s">
        <v>440</v>
      </c>
      <c r="C8" s="120"/>
      <c r="D8" s="99">
        <v>0</v>
      </c>
      <c r="E8" s="99">
        <f>C8-D8</f>
        <v>0</v>
      </c>
      <c r="F8" s="103"/>
    </row>
    <row r="9" spans="1:6" x14ac:dyDescent="0.25">
      <c r="A9" s="118">
        <v>2</v>
      </c>
      <c r="B9" s="125" t="s">
        <v>441</v>
      </c>
      <c r="C9" s="121"/>
      <c r="D9" s="100"/>
      <c r="E9" s="99">
        <f t="shared" ref="E9:E15" si="0">C9-D9</f>
        <v>0</v>
      </c>
      <c r="F9" s="104"/>
    </row>
    <row r="10" spans="1:6" x14ac:dyDescent="0.25">
      <c r="A10" s="118">
        <v>3</v>
      </c>
      <c r="B10" s="125" t="s">
        <v>442</v>
      </c>
      <c r="C10" s="121"/>
      <c r="D10" s="100">
        <v>0</v>
      </c>
      <c r="E10" s="99">
        <f t="shared" si="0"/>
        <v>0</v>
      </c>
      <c r="F10" s="104"/>
    </row>
    <row r="11" spans="1:6" x14ac:dyDescent="0.25">
      <c r="A11" s="118">
        <v>4</v>
      </c>
      <c r="B11" s="126" t="s">
        <v>443</v>
      </c>
      <c r="C11" s="122"/>
      <c r="D11" s="101">
        <v>0</v>
      </c>
      <c r="E11" s="99">
        <f t="shared" si="0"/>
        <v>0</v>
      </c>
      <c r="F11" s="104"/>
    </row>
    <row r="12" spans="1:6" x14ac:dyDescent="0.25">
      <c r="A12" s="118">
        <v>5</v>
      </c>
      <c r="B12" s="125" t="s">
        <v>444</v>
      </c>
      <c r="C12" s="121"/>
      <c r="D12" s="100">
        <v>0</v>
      </c>
      <c r="E12" s="99">
        <f t="shared" si="0"/>
        <v>0</v>
      </c>
      <c r="F12" s="104"/>
    </row>
    <row r="13" spans="1:6" x14ac:dyDescent="0.25">
      <c r="A13" s="118">
        <v>6</v>
      </c>
      <c r="B13" s="126" t="s">
        <v>445</v>
      </c>
      <c r="C13" s="121"/>
      <c r="D13" s="100">
        <v>0</v>
      </c>
      <c r="E13" s="99">
        <f t="shared" si="0"/>
        <v>0</v>
      </c>
      <c r="F13" s="104"/>
    </row>
    <row r="14" spans="1:6" x14ac:dyDescent="0.25">
      <c r="A14" s="118">
        <v>7</v>
      </c>
      <c r="B14" s="126" t="s">
        <v>446</v>
      </c>
      <c r="C14" s="122"/>
      <c r="D14" s="101">
        <v>0</v>
      </c>
      <c r="E14" s="99">
        <f t="shared" si="0"/>
        <v>0</v>
      </c>
      <c r="F14" s="104"/>
    </row>
    <row r="15" spans="1:6" ht="16.5" thickBot="1" x14ac:dyDescent="0.3">
      <c r="A15" s="119">
        <v>8</v>
      </c>
      <c r="B15" s="127" t="s">
        <v>457</v>
      </c>
      <c r="C15" s="123"/>
      <c r="D15" s="102">
        <v>0</v>
      </c>
      <c r="E15" s="130">
        <f t="shared" si="0"/>
        <v>0</v>
      </c>
      <c r="F15" s="105">
        <v>0</v>
      </c>
    </row>
    <row r="16" spans="1:6" ht="16.5" thickBot="1" x14ac:dyDescent="0.3">
      <c r="A16" s="707"/>
      <c r="B16" s="708"/>
      <c r="C16" s="708"/>
      <c r="D16" s="708"/>
      <c r="E16" s="708"/>
      <c r="F16" s="709"/>
    </row>
    <row r="17" spans="1:6" ht="16.5" thickBot="1" x14ac:dyDescent="0.3">
      <c r="A17" s="722" t="s">
        <v>363</v>
      </c>
      <c r="B17" s="724"/>
      <c r="C17" s="106">
        <f>SUM(C8:C16)</f>
        <v>0</v>
      </c>
      <c r="D17" s="106">
        <f t="shared" ref="D17:E17" si="1">SUM(D8:D16)</f>
        <v>0</v>
      </c>
      <c r="E17" s="106">
        <f t="shared" si="1"/>
        <v>0</v>
      </c>
      <c r="F17" s="107">
        <f>SUM(F8:F16)</f>
        <v>0</v>
      </c>
    </row>
    <row r="18" spans="1:6" ht="16.5" thickBot="1" x14ac:dyDescent="0.3">
      <c r="A18" s="731"/>
      <c r="B18" s="732"/>
      <c r="C18" s="749"/>
      <c r="D18" s="749"/>
      <c r="E18" s="749"/>
      <c r="F18" s="750"/>
    </row>
    <row r="19" spans="1:6" ht="58.5" customHeight="1" thickBot="1" x14ac:dyDescent="0.3">
      <c r="A19" s="796"/>
      <c r="B19" s="797"/>
      <c r="C19" s="797"/>
      <c r="D19" s="797"/>
      <c r="E19" s="797"/>
      <c r="F19" s="798"/>
    </row>
  </sheetData>
  <mergeCells count="13">
    <mergeCell ref="A19:F19"/>
    <mergeCell ref="A17:B17"/>
    <mergeCell ref="A18:F18"/>
    <mergeCell ref="A16:F16"/>
    <mergeCell ref="A1:F1"/>
    <mergeCell ref="A2:F2"/>
    <mergeCell ref="A3:F3"/>
    <mergeCell ref="A4:F4"/>
    <mergeCell ref="A5:F5"/>
    <mergeCell ref="C6:E6"/>
    <mergeCell ref="B6:B7"/>
    <mergeCell ref="A6:A7"/>
    <mergeCell ref="F6:F7"/>
  </mergeCells>
  <pageMargins left="0.2" right="0.2" top="0.75" bottom="0.75" header="0.3" footer="0.3"/>
  <pageSetup scale="63"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249977111117893"/>
  </sheetPr>
  <dimension ref="A1:H23"/>
  <sheetViews>
    <sheetView zoomScaleNormal="100" zoomScaleSheetLayoutView="93" workbookViewId="0">
      <selection activeCell="A23" sqref="A23:G23"/>
    </sheetView>
  </sheetViews>
  <sheetFormatPr defaultColWidth="9.140625" defaultRowHeight="15.75" x14ac:dyDescent="0.25"/>
  <cols>
    <col min="1" max="1" width="6" style="3" customWidth="1"/>
    <col min="2" max="2" width="70.28515625" style="3" customWidth="1"/>
    <col min="3" max="3" width="16.7109375" style="3" customWidth="1"/>
    <col min="4" max="4" width="19.28515625" style="3" customWidth="1"/>
    <col min="5" max="5" width="29.140625" style="3" customWidth="1"/>
    <col min="6" max="6" width="13.28515625" style="3" bestFit="1" customWidth="1"/>
    <col min="7" max="7" width="24.85546875" style="34" customWidth="1"/>
    <col min="8" max="8" width="23.140625" style="3" customWidth="1"/>
    <col min="9" max="16384" width="9.140625" style="3"/>
  </cols>
  <sheetData>
    <row r="1" spans="1:8" ht="19.5" thickBot="1" x14ac:dyDescent="0.35">
      <c r="A1" s="674" t="str">
        <f>'Note 28a'!A1:F1</f>
        <v>Olamaboro Local Government of Kogi State</v>
      </c>
      <c r="B1" s="675"/>
      <c r="C1" s="675"/>
      <c r="D1" s="675"/>
      <c r="E1" s="675"/>
      <c r="F1" s="675"/>
      <c r="G1" s="676"/>
    </row>
    <row r="2" spans="1:8" ht="19.5" thickBot="1" x14ac:dyDescent="0.35">
      <c r="A2" s="674" t="str">
        <f>'Note 28a'!A2:F2</f>
        <v>Financial Statements for the Year Ended 31 December, 2021</v>
      </c>
      <c r="B2" s="675"/>
      <c r="C2" s="675"/>
      <c r="D2" s="675"/>
      <c r="E2" s="675"/>
      <c r="F2" s="675"/>
      <c r="G2" s="676"/>
    </row>
    <row r="3" spans="1:8" ht="19.5" thickBot="1" x14ac:dyDescent="0.35">
      <c r="A3" s="674" t="s">
        <v>420</v>
      </c>
      <c r="B3" s="675"/>
      <c r="C3" s="675"/>
      <c r="D3" s="675"/>
      <c r="E3" s="675"/>
      <c r="F3" s="675"/>
      <c r="G3" s="676"/>
    </row>
    <row r="4" spans="1:8" ht="16.5" thickBot="1" x14ac:dyDescent="0.3">
      <c r="A4" s="710"/>
      <c r="B4" s="711"/>
      <c r="C4" s="711"/>
      <c r="D4" s="711"/>
      <c r="E4" s="711"/>
      <c r="F4" s="711"/>
      <c r="G4" s="712"/>
    </row>
    <row r="5" spans="1:8" ht="19.5" thickBot="1" x14ac:dyDescent="0.35">
      <c r="A5" s="680" t="s">
        <v>484</v>
      </c>
      <c r="B5" s="681"/>
      <c r="C5" s="681"/>
      <c r="D5" s="681"/>
      <c r="E5" s="681"/>
      <c r="F5" s="681"/>
      <c r="G5" s="682"/>
    </row>
    <row r="6" spans="1:8" s="87" customFormat="1" ht="48" thickBot="1" x14ac:dyDescent="0.3">
      <c r="A6" s="137" t="s">
        <v>411</v>
      </c>
      <c r="B6" s="95" t="s">
        <v>371</v>
      </c>
      <c r="C6" s="96" t="s">
        <v>747</v>
      </c>
      <c r="D6" s="96" t="s">
        <v>748</v>
      </c>
      <c r="E6" s="97" t="s">
        <v>749</v>
      </c>
      <c r="F6" s="138" t="s">
        <v>448</v>
      </c>
      <c r="G6" s="139" t="s">
        <v>750</v>
      </c>
    </row>
    <row r="7" spans="1:8" x14ac:dyDescent="0.25">
      <c r="A7" s="88">
        <v>1</v>
      </c>
      <c r="B7" s="89" t="s">
        <v>372</v>
      </c>
      <c r="C7" s="220"/>
      <c r="D7" s="221"/>
      <c r="E7" s="90">
        <f>C7-D7</f>
        <v>0</v>
      </c>
      <c r="F7" s="90">
        <v>359</v>
      </c>
      <c r="G7" s="98">
        <f>F7*E7</f>
        <v>0</v>
      </c>
    </row>
    <row r="8" spans="1:8" x14ac:dyDescent="0.25">
      <c r="A8" s="91">
        <f>A7+1</f>
        <v>2</v>
      </c>
      <c r="B8" s="33" t="s">
        <v>373</v>
      </c>
      <c r="C8" s="222"/>
      <c r="D8" s="223"/>
      <c r="E8" s="14">
        <f t="shared" ref="E8:E16" si="0">C8-D8</f>
        <v>0</v>
      </c>
      <c r="F8" s="14">
        <v>359</v>
      </c>
      <c r="G8" s="28">
        <f t="shared" ref="G8:G16" si="1">F8*E8</f>
        <v>0</v>
      </c>
    </row>
    <row r="9" spans="1:8" x14ac:dyDescent="0.25">
      <c r="A9" s="91">
        <f t="shared" ref="A9:A16" si="2">A8+1</f>
        <v>3</v>
      </c>
      <c r="B9" s="33" t="s">
        <v>374</v>
      </c>
      <c r="C9" s="222"/>
      <c r="D9" s="223"/>
      <c r="E9" s="14">
        <f t="shared" si="0"/>
        <v>0</v>
      </c>
      <c r="F9" s="14">
        <v>359</v>
      </c>
      <c r="G9" s="28">
        <f t="shared" si="1"/>
        <v>0</v>
      </c>
    </row>
    <row r="10" spans="1:8" x14ac:dyDescent="0.25">
      <c r="A10" s="91">
        <f t="shared" si="2"/>
        <v>4</v>
      </c>
      <c r="B10" s="33" t="s">
        <v>375</v>
      </c>
      <c r="C10" s="222"/>
      <c r="D10" s="223"/>
      <c r="E10" s="14">
        <v>0</v>
      </c>
      <c r="F10" s="14">
        <v>359</v>
      </c>
      <c r="G10" s="28">
        <f t="shared" si="1"/>
        <v>0</v>
      </c>
    </row>
    <row r="11" spans="1:8" x14ac:dyDescent="0.25">
      <c r="A11" s="91">
        <f t="shared" si="2"/>
        <v>5</v>
      </c>
      <c r="B11" s="33" t="s">
        <v>376</v>
      </c>
      <c r="C11" s="222"/>
      <c r="D11" s="223"/>
      <c r="E11" s="14">
        <f t="shared" si="0"/>
        <v>0</v>
      </c>
      <c r="F11" s="14">
        <v>359</v>
      </c>
      <c r="G11" s="28">
        <f t="shared" si="1"/>
        <v>0</v>
      </c>
    </row>
    <row r="12" spans="1:8" x14ac:dyDescent="0.25">
      <c r="A12" s="91">
        <f t="shared" si="2"/>
        <v>6</v>
      </c>
      <c r="B12" s="33" t="s">
        <v>377</v>
      </c>
      <c r="C12" s="222"/>
      <c r="D12" s="223"/>
      <c r="E12" s="14">
        <f t="shared" si="0"/>
        <v>0</v>
      </c>
      <c r="F12" s="14">
        <v>359</v>
      </c>
      <c r="G12" s="28">
        <f t="shared" si="1"/>
        <v>0</v>
      </c>
    </row>
    <row r="13" spans="1:8" x14ac:dyDescent="0.25">
      <c r="A13" s="91">
        <f t="shared" si="2"/>
        <v>7</v>
      </c>
      <c r="B13" s="33" t="s">
        <v>378</v>
      </c>
      <c r="C13" s="222"/>
      <c r="D13" s="223"/>
      <c r="E13" s="14">
        <f t="shared" si="0"/>
        <v>0</v>
      </c>
      <c r="F13" s="14">
        <v>359</v>
      </c>
      <c r="G13" s="28">
        <f t="shared" si="1"/>
        <v>0</v>
      </c>
    </row>
    <row r="14" spans="1:8" x14ac:dyDescent="0.25">
      <c r="A14" s="91">
        <f t="shared" si="2"/>
        <v>8</v>
      </c>
      <c r="B14" s="33" t="s">
        <v>379</v>
      </c>
      <c r="C14" s="222"/>
      <c r="D14" s="223"/>
      <c r="E14" s="14">
        <f>C14-D14</f>
        <v>0</v>
      </c>
      <c r="F14" s="14">
        <v>359</v>
      </c>
      <c r="G14" s="28">
        <f t="shared" si="1"/>
        <v>0</v>
      </c>
    </row>
    <row r="15" spans="1:8" x14ac:dyDescent="0.25">
      <c r="A15" s="91">
        <f t="shared" si="2"/>
        <v>9</v>
      </c>
      <c r="B15" s="33" t="s">
        <v>380</v>
      </c>
      <c r="C15" s="222"/>
      <c r="D15" s="223"/>
      <c r="E15" s="14">
        <f t="shared" si="0"/>
        <v>0</v>
      </c>
      <c r="F15" s="14">
        <v>359</v>
      </c>
      <c r="G15" s="28">
        <f t="shared" si="1"/>
        <v>0</v>
      </c>
    </row>
    <row r="16" spans="1:8" ht="16.5" thickBot="1" x14ac:dyDescent="0.3">
      <c r="A16" s="92">
        <f t="shared" si="2"/>
        <v>10</v>
      </c>
      <c r="B16" s="93" t="s">
        <v>381</v>
      </c>
      <c r="C16" s="224"/>
      <c r="D16" s="225"/>
      <c r="E16" s="94">
        <f t="shared" si="0"/>
        <v>0</v>
      </c>
      <c r="F16" s="94">
        <v>359</v>
      </c>
      <c r="G16" s="29">
        <f t="shared" si="1"/>
        <v>0</v>
      </c>
      <c r="H16" s="135"/>
    </row>
    <row r="17" spans="1:7" ht="16.5" thickBot="1" x14ac:dyDescent="0.3">
      <c r="A17" s="700"/>
      <c r="B17" s="701"/>
      <c r="C17" s="701"/>
      <c r="D17" s="701"/>
      <c r="E17" s="701"/>
      <c r="F17" s="701"/>
      <c r="G17" s="702"/>
    </row>
    <row r="18" spans="1:7" ht="16.5" thickBot="1" x14ac:dyDescent="0.3">
      <c r="A18" s="818" t="s">
        <v>447</v>
      </c>
      <c r="B18" s="819"/>
      <c r="C18" s="226">
        <f>SUM(C7:C16)</f>
        <v>0</v>
      </c>
      <c r="D18" s="227">
        <f>SUM(D7:D16)</f>
        <v>0</v>
      </c>
      <c r="E18" s="132">
        <f>SUM(E7:E16)</f>
        <v>0</v>
      </c>
      <c r="F18" s="133"/>
      <c r="G18" s="134">
        <f>SUM(G7:G16)</f>
        <v>0</v>
      </c>
    </row>
    <row r="19" spans="1:7" ht="16.5" thickBot="1" x14ac:dyDescent="0.3">
      <c r="A19" s="809" t="s">
        <v>461</v>
      </c>
      <c r="B19" s="810"/>
      <c r="C19" s="810"/>
      <c r="D19" s="810"/>
      <c r="E19" s="810"/>
      <c r="F19" s="811"/>
      <c r="G19" s="131"/>
    </row>
    <row r="20" spans="1:7" ht="16.5" thickBot="1" x14ac:dyDescent="0.3">
      <c r="A20" s="815"/>
      <c r="B20" s="816"/>
      <c r="C20" s="816"/>
      <c r="D20" s="816"/>
      <c r="E20" s="816"/>
      <c r="F20" s="816"/>
      <c r="G20" s="817"/>
    </row>
    <row r="21" spans="1:7" ht="16.5" thickBot="1" x14ac:dyDescent="0.3">
      <c r="A21" s="812" t="s">
        <v>449</v>
      </c>
      <c r="B21" s="813"/>
      <c r="C21" s="813"/>
      <c r="D21" s="813"/>
      <c r="E21" s="813"/>
      <c r="F21" s="814"/>
      <c r="G21" s="134">
        <f>G18+G19</f>
        <v>0</v>
      </c>
    </row>
    <row r="22" spans="1:7" ht="16.5" thickBot="1" x14ac:dyDescent="0.3">
      <c r="A22" s="700"/>
      <c r="B22" s="701"/>
      <c r="C22" s="701"/>
      <c r="D22" s="701"/>
      <c r="E22" s="701"/>
      <c r="F22" s="701"/>
      <c r="G22" s="706"/>
    </row>
    <row r="23" spans="1:7" ht="49.5" customHeight="1" thickBot="1" x14ac:dyDescent="0.3">
      <c r="A23" s="806"/>
      <c r="B23" s="807"/>
      <c r="C23" s="807"/>
      <c r="D23" s="807"/>
      <c r="E23" s="807"/>
      <c r="F23" s="807"/>
      <c r="G23" s="808"/>
    </row>
  </sheetData>
  <mergeCells count="12">
    <mergeCell ref="A18:B18"/>
    <mergeCell ref="A17:G17"/>
    <mergeCell ref="A1:G1"/>
    <mergeCell ref="A2:G2"/>
    <mergeCell ref="A3:G3"/>
    <mergeCell ref="A4:G4"/>
    <mergeCell ref="A5:G5"/>
    <mergeCell ref="A23:G23"/>
    <mergeCell ref="A19:F19"/>
    <mergeCell ref="A21:F21"/>
    <mergeCell ref="A20:G20"/>
    <mergeCell ref="A22:G22"/>
  </mergeCells>
  <pageMargins left="0.2" right="0.2" top="0.75" bottom="0.75" header="0.3" footer="0.3"/>
  <pageSetup scale="57"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29E49-C9EB-4E99-9F16-4B8D7F6CA116}">
  <sheetPr>
    <tabColor theme="9" tint="-0.249977111117893"/>
  </sheetPr>
  <dimension ref="A1:E14"/>
  <sheetViews>
    <sheetView zoomScaleNormal="100" zoomScaleSheetLayoutView="112" workbookViewId="0">
      <selection activeCell="D9" sqref="D9"/>
    </sheetView>
  </sheetViews>
  <sheetFormatPr defaultColWidth="9.140625" defaultRowHeight="14.25" x14ac:dyDescent="0.2"/>
  <cols>
    <col min="1" max="1" width="7" style="281" bestFit="1" customWidth="1"/>
    <col min="2" max="2" width="40.85546875" style="281" customWidth="1"/>
    <col min="3" max="3" width="19.85546875" style="281" bestFit="1" customWidth="1"/>
    <col min="4" max="4" width="18.28515625" style="281" bestFit="1" customWidth="1"/>
    <col min="5" max="5" width="19.42578125" style="281" customWidth="1"/>
    <col min="6" max="6" width="1.7109375" style="281" customWidth="1"/>
    <col min="7" max="7" width="20" style="281" customWidth="1"/>
    <col min="8" max="8" width="2" style="281" customWidth="1"/>
    <col min="9" max="16384" width="9.140625" style="281"/>
  </cols>
  <sheetData>
    <row r="1" spans="1:5" ht="16.5" thickBot="1" x14ac:dyDescent="0.35">
      <c r="A1" s="658" t="str">
        <f>'Note 24'!A1:D1</f>
        <v>Olamaboro Local Government of Kogi State</v>
      </c>
      <c r="B1" s="659"/>
      <c r="C1" s="659"/>
      <c r="D1" s="660"/>
    </row>
    <row r="2" spans="1:5" ht="16.5" thickBot="1" x14ac:dyDescent="0.35">
      <c r="A2" s="658" t="str">
        <f>'Note 24'!A2:D2</f>
        <v>Financial Statements for the Year Ended 31 December, 2021</v>
      </c>
      <c r="B2" s="659"/>
      <c r="C2" s="659"/>
      <c r="D2" s="660"/>
    </row>
    <row r="3" spans="1:5" ht="16.5" thickBot="1" x14ac:dyDescent="0.35">
      <c r="A3" s="658" t="s">
        <v>420</v>
      </c>
      <c r="B3" s="659"/>
      <c r="C3" s="659"/>
      <c r="D3" s="660"/>
    </row>
    <row r="4" spans="1:5" ht="16.5" thickBot="1" x14ac:dyDescent="0.35">
      <c r="A4" s="658"/>
      <c r="B4" s="659"/>
      <c r="C4" s="659"/>
      <c r="D4" s="660"/>
    </row>
    <row r="5" spans="1:5" ht="16.5" thickBot="1" x14ac:dyDescent="0.35">
      <c r="A5" s="661" t="s">
        <v>782</v>
      </c>
      <c r="B5" s="662"/>
      <c r="C5" s="662"/>
      <c r="D5" s="663"/>
    </row>
    <row r="6" spans="1:5" ht="32.25" thickBot="1" x14ac:dyDescent="0.35">
      <c r="A6" s="282" t="s">
        <v>411</v>
      </c>
      <c r="B6" s="283" t="s">
        <v>384</v>
      </c>
      <c r="C6" s="284" t="s">
        <v>752</v>
      </c>
      <c r="D6" s="285" t="s">
        <v>753</v>
      </c>
    </row>
    <row r="7" spans="1:5" x14ac:dyDescent="0.2">
      <c r="A7" s="379">
        <v>1</v>
      </c>
      <c r="B7" s="286" t="s">
        <v>253</v>
      </c>
      <c r="C7" s="287">
        <v>23172270.640000001</v>
      </c>
      <c r="D7" s="278">
        <v>0</v>
      </c>
    </row>
    <row r="8" spans="1:5" x14ac:dyDescent="0.2">
      <c r="A8" s="288">
        <v>2</v>
      </c>
      <c r="B8" s="289" t="s">
        <v>783</v>
      </c>
      <c r="C8" s="277">
        <v>0</v>
      </c>
      <c r="D8" s="290">
        <v>0</v>
      </c>
    </row>
    <row r="9" spans="1:5" x14ac:dyDescent="0.2">
      <c r="A9" s="291"/>
      <c r="B9" s="292"/>
      <c r="C9" s="277"/>
      <c r="D9" s="290"/>
    </row>
    <row r="10" spans="1:5" ht="15" thickBot="1" x14ac:dyDescent="0.25">
      <c r="A10" s="293"/>
      <c r="B10" s="294"/>
      <c r="C10" s="295">
        <v>0</v>
      </c>
      <c r="D10" s="296">
        <v>0</v>
      </c>
    </row>
    <row r="11" spans="1:5" ht="15" thickBot="1" x14ac:dyDescent="0.25">
      <c r="A11" s="754"/>
      <c r="B11" s="755"/>
      <c r="C11" s="755"/>
      <c r="D11" s="756"/>
    </row>
    <row r="12" spans="1:5" ht="16.5" thickBot="1" x14ac:dyDescent="0.35">
      <c r="A12" s="820" t="s">
        <v>255</v>
      </c>
      <c r="B12" s="649"/>
      <c r="C12" s="297">
        <f>SUM(C7:C10)</f>
        <v>23172270.640000001</v>
      </c>
      <c r="D12" s="298">
        <f>SUM(D7:D10)</f>
        <v>0</v>
      </c>
    </row>
    <row r="13" spans="1:5" ht="15.75" thickTop="1" thickBot="1" x14ac:dyDescent="0.25">
      <c r="A13" s="754"/>
      <c r="B13" s="755"/>
      <c r="C13" s="758"/>
      <c r="D13" s="759"/>
    </row>
    <row r="14" spans="1:5" ht="16.5" thickBot="1" x14ac:dyDescent="0.35">
      <c r="A14" s="751"/>
      <c r="B14" s="752"/>
      <c r="C14" s="752"/>
      <c r="D14" s="753"/>
      <c r="E14" s="299"/>
    </row>
  </sheetData>
  <mergeCells count="9">
    <mergeCell ref="A12:B12"/>
    <mergeCell ref="A13:D13"/>
    <mergeCell ref="A14:D14"/>
    <mergeCell ref="A1:D1"/>
    <mergeCell ref="A2:D2"/>
    <mergeCell ref="A3:D3"/>
    <mergeCell ref="A4:D4"/>
    <mergeCell ref="A5:D5"/>
    <mergeCell ref="A11:D11"/>
  </mergeCells>
  <pageMargins left="0.7" right="0.7" top="0.75" bottom="0.75" header="0.3" footer="0.3"/>
  <pageSetup paperSize="9"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H23"/>
  <sheetViews>
    <sheetView showGridLines="0" topLeftCell="A4" zoomScaleNormal="100" zoomScaleSheetLayoutView="112" workbookViewId="0">
      <selection sqref="A1:F23"/>
    </sheetView>
  </sheetViews>
  <sheetFormatPr defaultColWidth="9.140625" defaultRowHeight="12.75" x14ac:dyDescent="0.25"/>
  <cols>
    <col min="1" max="1" width="42.42578125" style="386" customWidth="1"/>
    <col min="2" max="2" width="9.140625" style="386" hidden="1" customWidth="1"/>
    <col min="3" max="3" width="20.28515625" style="386" bestFit="1" customWidth="1"/>
    <col min="4" max="4" width="19.5703125" style="386" bestFit="1" customWidth="1"/>
    <col min="5" max="5" width="10.28515625" style="386" hidden="1" customWidth="1"/>
    <col min="6" max="6" width="21.140625" style="386" bestFit="1" customWidth="1"/>
    <col min="7" max="7" width="9.140625" style="386"/>
    <col min="8" max="8" width="22.140625" style="386" customWidth="1"/>
    <col min="9" max="16384" width="9.140625" style="386"/>
  </cols>
  <sheetData>
    <row r="1" spans="1:8" ht="13.5" x14ac:dyDescent="0.25">
      <c r="A1" s="540" t="str">
        <f>sfpo!A1:F1</f>
        <v>Olamaboro Local Government of Kogi State</v>
      </c>
      <c r="B1" s="540"/>
      <c r="C1" s="540"/>
      <c r="D1" s="540"/>
      <c r="E1" s="540"/>
      <c r="F1" s="540"/>
    </row>
    <row r="2" spans="1:8" ht="13.5" x14ac:dyDescent="0.25">
      <c r="A2" s="540" t="str">
        <f>sfpo!A2:F2</f>
        <v>Financial Statements for the Year Ended 31 December, 2021</v>
      </c>
      <c r="B2" s="540"/>
      <c r="C2" s="540"/>
      <c r="D2" s="540"/>
      <c r="E2" s="540"/>
      <c r="F2" s="540"/>
    </row>
    <row r="3" spans="1:8" ht="13.5" x14ac:dyDescent="0.25">
      <c r="A3" s="540" t="s">
        <v>490</v>
      </c>
      <c r="B3" s="540"/>
      <c r="C3" s="540"/>
      <c r="D3" s="540"/>
      <c r="E3" s="540"/>
      <c r="F3" s="540"/>
    </row>
    <row r="4" spans="1:8" ht="13.5" x14ac:dyDescent="0.25">
      <c r="A4" s="540"/>
      <c r="B4" s="540"/>
      <c r="C4" s="540"/>
      <c r="D4" s="540"/>
      <c r="E4" s="540"/>
      <c r="F4" s="540"/>
    </row>
    <row r="5" spans="1:8" s="392" customFormat="1" ht="40.5" x14ac:dyDescent="0.25">
      <c r="A5" s="392" t="s">
        <v>384</v>
      </c>
      <c r="B5" s="411" t="s">
        <v>756</v>
      </c>
      <c r="C5" s="398" t="s">
        <v>248</v>
      </c>
      <c r="D5" s="411" t="s">
        <v>755</v>
      </c>
      <c r="E5" s="411" t="s">
        <v>754</v>
      </c>
      <c r="F5" s="398" t="s">
        <v>1</v>
      </c>
    </row>
    <row r="6" spans="1:8" s="392" customFormat="1" ht="13.5" x14ac:dyDescent="0.25">
      <c r="A6" s="392" t="s">
        <v>794</v>
      </c>
      <c r="B6" s="392">
        <v>0</v>
      </c>
      <c r="C6" s="392">
        <v>997964385</v>
      </c>
      <c r="D6" s="392">
        <f>sfpo!E39</f>
        <v>528090465</v>
      </c>
      <c r="E6" s="392">
        <v>0</v>
      </c>
      <c r="F6" s="392">
        <f>SUM(B6:E6)</f>
        <v>1526054850</v>
      </c>
    </row>
    <row r="7" spans="1:8" x14ac:dyDescent="0.25">
      <c r="A7" s="386" t="s">
        <v>355</v>
      </c>
      <c r="B7" s="386">
        <v>0</v>
      </c>
      <c r="C7" s="386">
        <v>0</v>
      </c>
      <c r="D7" s="386">
        <v>0</v>
      </c>
      <c r="E7" s="386">
        <v>0</v>
      </c>
      <c r="F7" s="386">
        <v>0</v>
      </c>
    </row>
    <row r="8" spans="1:8" x14ac:dyDescent="0.25">
      <c r="A8" s="386" t="s">
        <v>356</v>
      </c>
      <c r="B8" s="386">
        <v>0</v>
      </c>
      <c r="C8" s="386">
        <v>0</v>
      </c>
      <c r="D8" s="386">
        <v>0</v>
      </c>
      <c r="E8" s="386">
        <v>0</v>
      </c>
      <c r="F8" s="386">
        <v>0</v>
      </c>
    </row>
    <row r="9" spans="1:8" x14ac:dyDescent="0.25">
      <c r="A9" s="386" t="s">
        <v>357</v>
      </c>
      <c r="B9" s="386">
        <v>0</v>
      </c>
      <c r="C9" s="386">
        <v>0</v>
      </c>
      <c r="E9" s="386">
        <v>0</v>
      </c>
    </row>
    <row r="10" spans="1:8" s="392" customFormat="1" ht="13.5" x14ac:dyDescent="0.25">
      <c r="A10" s="392" t="s">
        <v>793</v>
      </c>
      <c r="B10" s="392">
        <v>0</v>
      </c>
      <c r="C10" s="392">
        <f>C6</f>
        <v>997964385</v>
      </c>
      <c r="D10" s="392">
        <f t="shared" ref="D10:F10" si="0">D6</f>
        <v>528090465</v>
      </c>
      <c r="E10" s="392">
        <f t="shared" si="0"/>
        <v>0</v>
      </c>
      <c r="F10" s="392">
        <f t="shared" si="0"/>
        <v>1526054850</v>
      </c>
      <c r="H10" s="386"/>
    </row>
    <row r="11" spans="1:8" x14ac:dyDescent="0.25">
      <c r="A11" s="386" t="s">
        <v>355</v>
      </c>
      <c r="B11" s="386">
        <v>0</v>
      </c>
      <c r="C11" s="386">
        <v>0</v>
      </c>
      <c r="D11" s="386">
        <v>0</v>
      </c>
      <c r="E11" s="386">
        <v>0</v>
      </c>
      <c r="F11" s="386">
        <v>0</v>
      </c>
    </row>
    <row r="12" spans="1:8" x14ac:dyDescent="0.25">
      <c r="A12" s="386" t="s">
        <v>356</v>
      </c>
      <c r="B12" s="386">
        <v>0</v>
      </c>
      <c r="C12" s="386">
        <v>0</v>
      </c>
      <c r="D12" s="386">
        <v>0</v>
      </c>
      <c r="E12" s="386">
        <v>0</v>
      </c>
      <c r="F12" s="386">
        <v>0</v>
      </c>
    </row>
    <row r="13" spans="1:8" x14ac:dyDescent="0.25">
      <c r="A13" s="386" t="s">
        <v>423</v>
      </c>
      <c r="B13" s="386">
        <v>0</v>
      </c>
      <c r="C13" s="386">
        <v>0</v>
      </c>
      <c r="D13" s="386">
        <f>sfpo!C39</f>
        <v>-141889496.18322372</v>
      </c>
      <c r="E13" s="386">
        <v>0</v>
      </c>
      <c r="F13" s="386">
        <f>D13</f>
        <v>-141889496.18322372</v>
      </c>
    </row>
    <row r="14" spans="1:8" x14ac:dyDescent="0.25">
      <c r="A14" s="386" t="s">
        <v>960</v>
      </c>
      <c r="C14" s="386">
        <f>sfpo!C38</f>
        <v>1581394503.3032236</v>
      </c>
      <c r="F14" s="386">
        <f>C14+D14</f>
        <v>1581394503.3032236</v>
      </c>
    </row>
    <row r="15" spans="1:8" s="392" customFormat="1" ht="13.5" x14ac:dyDescent="0.25">
      <c r="A15" s="392" t="s">
        <v>791</v>
      </c>
      <c r="B15" s="392">
        <v>0</v>
      </c>
      <c r="C15" s="392">
        <f>C14</f>
        <v>1581394503.3032236</v>
      </c>
      <c r="D15" s="392">
        <f>D13</f>
        <v>-141889496.18322372</v>
      </c>
      <c r="E15" s="392">
        <v>0</v>
      </c>
      <c r="F15" s="392">
        <f>SUM(F13:F14)</f>
        <v>1439505007.1199999</v>
      </c>
      <c r="H15" s="386"/>
    </row>
    <row r="20" spans="1:1" ht="13.5" x14ac:dyDescent="0.25">
      <c r="A20" s="392" t="str">
        <f>sfpo!A45</f>
        <v>Onuche Daniel Jonah</v>
      </c>
    </row>
    <row r="21" spans="1:1" x14ac:dyDescent="0.25">
      <c r="A21" s="386" t="str">
        <f>sfpo!A46</f>
        <v>Local Government Treasurer (LGT)</v>
      </c>
    </row>
    <row r="22" spans="1:1" x14ac:dyDescent="0.25">
      <c r="A22" s="386" t="str">
        <f>sfpo!A47</f>
        <v>Olamaboro Local Government</v>
      </c>
    </row>
    <row r="23" spans="1:1" x14ac:dyDescent="0.25">
      <c r="A23" s="386" t="s">
        <v>473</v>
      </c>
    </row>
  </sheetData>
  <mergeCells count="4">
    <mergeCell ref="A1:F1"/>
    <mergeCell ref="A2:F2"/>
    <mergeCell ref="A3:F3"/>
    <mergeCell ref="A4:F4"/>
  </mergeCells>
  <pageMargins left="0.7" right="0.7" top="0.75" bottom="0.75" header="0.3" footer="0.3"/>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F51"/>
  <sheetViews>
    <sheetView showGridLines="0" topLeftCell="A18" zoomScale="110" zoomScaleNormal="110" zoomScaleSheetLayoutView="106" workbookViewId="0">
      <selection activeCell="B26" sqref="B26"/>
    </sheetView>
  </sheetViews>
  <sheetFormatPr defaultColWidth="9.140625" defaultRowHeight="12.75" x14ac:dyDescent="0.25"/>
  <cols>
    <col min="1" max="1" width="45" style="386" customWidth="1"/>
    <col min="2" max="2" width="6.85546875" style="389" customWidth="1"/>
    <col min="3" max="3" width="17.28515625" style="400" bestFit="1" customWidth="1"/>
    <col min="4" max="4" width="20.140625" style="386" bestFit="1" customWidth="1"/>
    <col min="5" max="5" width="20.5703125" style="386" customWidth="1"/>
    <col min="6" max="6" width="13.5703125" style="386" bestFit="1" customWidth="1"/>
    <col min="7" max="16384" width="9.140625" style="386"/>
  </cols>
  <sheetData>
    <row r="1" spans="1:4" ht="13.5" x14ac:dyDescent="0.25">
      <c r="A1" s="540" t="str">
        <f>sofpe!A1:F1</f>
        <v>Olamaboro Local Government of Kogi State</v>
      </c>
      <c r="B1" s="540"/>
      <c r="C1" s="540"/>
      <c r="D1" s="540"/>
    </row>
    <row r="2" spans="1:4" ht="13.5" x14ac:dyDescent="0.25">
      <c r="A2" s="540" t="str">
        <f>scea!A2:F2</f>
        <v>Financial Statements for the Year Ended 31 December, 2021</v>
      </c>
      <c r="B2" s="540"/>
      <c r="C2" s="540"/>
      <c r="D2" s="540"/>
    </row>
    <row r="3" spans="1:4" ht="13.5" x14ac:dyDescent="0.25">
      <c r="A3" s="540" t="s">
        <v>417</v>
      </c>
      <c r="B3" s="540"/>
      <c r="C3" s="540"/>
      <c r="D3" s="540"/>
    </row>
    <row r="4" spans="1:4" x14ac:dyDescent="0.25">
      <c r="A4" s="539"/>
      <c r="B4" s="539"/>
      <c r="C4" s="539"/>
      <c r="D4" s="539"/>
    </row>
    <row r="5" spans="1:4" ht="27" x14ac:dyDescent="0.25">
      <c r="A5" s="392" t="s">
        <v>384</v>
      </c>
      <c r="B5" s="387" t="s">
        <v>323</v>
      </c>
      <c r="C5" s="402" t="s">
        <v>784</v>
      </c>
      <c r="D5" s="411" t="s">
        <v>752</v>
      </c>
    </row>
    <row r="6" spans="1:4" ht="13.5" x14ac:dyDescent="0.25">
      <c r="A6" s="392" t="s">
        <v>339</v>
      </c>
      <c r="B6" s="387"/>
      <c r="C6" s="418"/>
      <c r="D6" s="404"/>
    </row>
    <row r="7" spans="1:4" ht="13.5" x14ac:dyDescent="0.25">
      <c r="A7" s="392" t="s">
        <v>340</v>
      </c>
      <c r="B7" s="387"/>
      <c r="C7" s="399"/>
      <c r="D7" s="392"/>
    </row>
    <row r="8" spans="1:4" x14ac:dyDescent="0.2">
      <c r="A8" s="386" t="s">
        <v>0</v>
      </c>
      <c r="B8" s="389">
        <v>1</v>
      </c>
      <c r="C8" s="420">
        <v>1391317701</v>
      </c>
      <c r="D8" s="420">
        <v>1454837936</v>
      </c>
    </row>
    <row r="9" spans="1:4" x14ac:dyDescent="0.2">
      <c r="A9" s="386" t="s">
        <v>2</v>
      </c>
      <c r="B9" s="389">
        <v>2</v>
      </c>
      <c r="C9" s="420">
        <v>672390899</v>
      </c>
      <c r="D9" s="420">
        <v>481711551</v>
      </c>
    </row>
    <row r="10" spans="1:4" x14ac:dyDescent="0.2">
      <c r="A10" s="386" t="s">
        <v>3</v>
      </c>
      <c r="B10" s="389">
        <v>3</v>
      </c>
      <c r="C10" s="420">
        <v>22442202.789999999</v>
      </c>
      <c r="D10" s="420">
        <v>9628360</v>
      </c>
    </row>
    <row r="11" spans="1:4" x14ac:dyDescent="0.2">
      <c r="A11" s="386" t="s">
        <v>4</v>
      </c>
      <c r="B11" s="389">
        <v>4</v>
      </c>
      <c r="C11" s="420">
        <v>11986502.75</v>
      </c>
      <c r="D11" s="420">
        <v>2418500</v>
      </c>
    </row>
    <row r="12" spans="1:4" x14ac:dyDescent="0.25">
      <c r="A12" s="386" t="s">
        <v>212</v>
      </c>
      <c r="C12" s="400">
        <f>Note13!C12</f>
        <v>0</v>
      </c>
      <c r="D12" s="386">
        <v>0</v>
      </c>
    </row>
    <row r="13" spans="1:4" x14ac:dyDescent="0.25">
      <c r="A13" s="386" t="s">
        <v>211</v>
      </c>
      <c r="C13" s="400">
        <v>0</v>
      </c>
      <c r="D13" s="386">
        <v>0</v>
      </c>
    </row>
    <row r="14" spans="1:4" ht="13.5" x14ac:dyDescent="0.25">
      <c r="A14" s="392" t="s">
        <v>341</v>
      </c>
      <c r="B14" s="387"/>
      <c r="C14" s="392">
        <f>SUM(C8:C13)</f>
        <v>2098137305.54</v>
      </c>
      <c r="D14" s="392">
        <f>SUM(D8:D13)</f>
        <v>1948596347</v>
      </c>
    </row>
    <row r="16" spans="1:4" ht="13.5" x14ac:dyDescent="0.25">
      <c r="A16" s="392" t="s">
        <v>368</v>
      </c>
      <c r="B16" s="387"/>
      <c r="D16" s="392"/>
    </row>
    <row r="17" spans="1:4" x14ac:dyDescent="0.2">
      <c r="A17" s="386" t="s">
        <v>213</v>
      </c>
      <c r="B17" s="421">
        <v>5</v>
      </c>
      <c r="C17" s="422">
        <v>-219100556</v>
      </c>
      <c r="D17" s="420">
        <v>-250744979</v>
      </c>
    </row>
    <row r="18" spans="1:4" x14ac:dyDescent="0.2">
      <c r="A18" s="386" t="s">
        <v>215</v>
      </c>
      <c r="B18" s="421">
        <v>6</v>
      </c>
      <c r="C18" s="420">
        <v>-205756566</v>
      </c>
      <c r="D18" s="420">
        <v>-248368957</v>
      </c>
    </row>
    <row r="19" spans="1:4" x14ac:dyDescent="0.2">
      <c r="A19" s="386" t="s">
        <v>409</v>
      </c>
      <c r="B19" s="421">
        <v>7</v>
      </c>
      <c r="C19" s="420">
        <v>-993339077.59000003</v>
      </c>
      <c r="D19" s="420">
        <v>961515844</v>
      </c>
    </row>
    <row r="20" spans="1:4" x14ac:dyDescent="0.2">
      <c r="A20" s="386" t="s">
        <v>243</v>
      </c>
      <c r="B20" s="421">
        <v>9</v>
      </c>
      <c r="C20" s="420">
        <v>-909901</v>
      </c>
      <c r="D20" s="420">
        <v>-13736472</v>
      </c>
    </row>
    <row r="21" spans="1:4" ht="13.5" x14ac:dyDescent="0.25">
      <c r="A21" s="392" t="s">
        <v>342</v>
      </c>
      <c r="B21" s="387"/>
      <c r="C21" s="392">
        <f>SUM(C17:C20)</f>
        <v>-1419106100.5900002</v>
      </c>
      <c r="D21" s="392">
        <v>-1474366252</v>
      </c>
    </row>
    <row r="22" spans="1:4" ht="13.5" x14ac:dyDescent="0.25">
      <c r="A22" s="392" t="s">
        <v>343</v>
      </c>
      <c r="B22" s="387"/>
      <c r="C22" s="392">
        <f>C14+C21</f>
        <v>679031204.94999981</v>
      </c>
      <c r="D22" s="392">
        <f>D14+D21</f>
        <v>474230095</v>
      </c>
    </row>
    <row r="23" spans="1:4" x14ac:dyDescent="0.25">
      <c r="C23" s="386"/>
    </row>
    <row r="24" spans="1:4" ht="13.5" x14ac:dyDescent="0.25">
      <c r="A24" s="392" t="s">
        <v>369</v>
      </c>
      <c r="B24" s="387"/>
      <c r="C24" s="386"/>
      <c r="D24" s="392"/>
    </row>
    <row r="25" spans="1:4" ht="13.5" x14ac:dyDescent="0.25">
      <c r="A25" s="392" t="s">
        <v>370</v>
      </c>
      <c r="B25" s="387"/>
      <c r="C25" s="386"/>
      <c r="D25" s="392"/>
    </row>
    <row r="26" spans="1:4" x14ac:dyDescent="0.2">
      <c r="A26" s="386" t="s">
        <v>244</v>
      </c>
      <c r="B26" s="421">
        <v>16</v>
      </c>
      <c r="C26" s="420">
        <v>-708234065.82000005</v>
      </c>
      <c r="D26" s="420">
        <v>-440380054.55000001</v>
      </c>
    </row>
    <row r="27" spans="1:4" x14ac:dyDescent="0.25">
      <c r="A27" s="386" t="s">
        <v>344</v>
      </c>
      <c r="C27" s="386">
        <v>0</v>
      </c>
      <c r="D27" s="386">
        <v>0</v>
      </c>
    </row>
    <row r="28" spans="1:4" x14ac:dyDescent="0.25">
      <c r="A28" s="386" t="s">
        <v>245</v>
      </c>
      <c r="C28" s="386">
        <v>0</v>
      </c>
      <c r="D28" s="386">
        <v>0</v>
      </c>
    </row>
    <row r="29" spans="1:4" x14ac:dyDescent="0.25">
      <c r="A29" s="386" t="s">
        <v>345</v>
      </c>
      <c r="C29" s="386">
        <v>0</v>
      </c>
      <c r="D29" s="386">
        <v>0</v>
      </c>
    </row>
    <row r="30" spans="1:4" x14ac:dyDescent="0.25">
      <c r="A30" s="386" t="s">
        <v>346</v>
      </c>
      <c r="C30" s="386">
        <v>0</v>
      </c>
      <c r="D30" s="386">
        <v>0</v>
      </c>
    </row>
    <row r="31" spans="1:4" ht="13.5" x14ac:dyDescent="0.25">
      <c r="A31" s="392" t="s">
        <v>347</v>
      </c>
      <c r="B31" s="387"/>
      <c r="C31" s="392">
        <f>SUM(C26:C30)</f>
        <v>-708234065.82000005</v>
      </c>
      <c r="D31" s="392">
        <f>SUM(D26:D30)</f>
        <v>-440380054.55000001</v>
      </c>
    </row>
    <row r="32" spans="1:4" x14ac:dyDescent="0.25">
      <c r="C32" s="386"/>
    </row>
    <row r="33" spans="1:6" ht="13.5" x14ac:dyDescent="0.25">
      <c r="A33" s="392" t="s">
        <v>348</v>
      </c>
      <c r="B33" s="387"/>
      <c r="C33" s="386"/>
      <c r="D33" s="392"/>
    </row>
    <row r="34" spans="1:6" x14ac:dyDescent="0.25">
      <c r="A34" s="386" t="s">
        <v>462</v>
      </c>
      <c r="C34" s="400">
        <v>0</v>
      </c>
      <c r="D34" s="386">
        <v>0</v>
      </c>
    </row>
    <row r="35" spans="1:6" x14ac:dyDescent="0.25">
      <c r="A35" s="386" t="s">
        <v>463</v>
      </c>
      <c r="C35" s="400">
        <v>0</v>
      </c>
      <c r="D35" s="386">
        <v>0</v>
      </c>
    </row>
    <row r="36" spans="1:6" x14ac:dyDescent="0.25">
      <c r="A36" s="386" t="s">
        <v>349</v>
      </c>
      <c r="B36" s="417"/>
      <c r="C36" s="391">
        <v>0</v>
      </c>
      <c r="D36" s="386">
        <v>0</v>
      </c>
    </row>
    <row r="37" spans="1:6" x14ac:dyDescent="0.25">
      <c r="A37" s="386" t="s">
        <v>350</v>
      </c>
      <c r="C37" s="400">
        <v>0</v>
      </c>
      <c r="D37" s="386">
        <v>0</v>
      </c>
    </row>
    <row r="38" spans="1:6" ht="13.5" x14ac:dyDescent="0.25">
      <c r="A38" s="392" t="s">
        <v>351</v>
      </c>
      <c r="B38" s="387"/>
      <c r="C38" s="397">
        <f>SUM(C34:C37)</f>
        <v>0</v>
      </c>
      <c r="D38" s="392">
        <f>SUM(D34:D37)</f>
        <v>0</v>
      </c>
    </row>
    <row r="39" spans="1:6" x14ac:dyDescent="0.25">
      <c r="A39" s="539"/>
      <c r="B39" s="539"/>
      <c r="C39" s="539"/>
      <c r="D39" s="539"/>
    </row>
    <row r="40" spans="1:6" ht="13.5" x14ac:dyDescent="0.25">
      <c r="A40" s="392" t="s">
        <v>352</v>
      </c>
      <c r="B40" s="387"/>
      <c r="C40" s="397">
        <f>C22+C31+C38</f>
        <v>-29202860.870000243</v>
      </c>
      <c r="D40" s="392">
        <f>D22+D31+D38</f>
        <v>33850040.449999988</v>
      </c>
      <c r="F40" s="400"/>
    </row>
    <row r="41" spans="1:6" ht="13.5" x14ac:dyDescent="0.25">
      <c r="A41" s="392"/>
      <c r="B41" s="387"/>
      <c r="C41" s="397"/>
      <c r="D41" s="392"/>
    </row>
    <row r="42" spans="1:6" ht="13.5" x14ac:dyDescent="0.2">
      <c r="A42" s="392" t="s">
        <v>353</v>
      </c>
      <c r="B42" s="387"/>
      <c r="C42" s="397">
        <f>D43</f>
        <v>36768379.829999998</v>
      </c>
      <c r="D42" s="420">
        <f>D43-D40</f>
        <v>2918339.3800000101</v>
      </c>
    </row>
    <row r="43" spans="1:6" ht="13.5" x14ac:dyDescent="0.2">
      <c r="A43" s="392" t="s">
        <v>354</v>
      </c>
      <c r="B43" s="387"/>
      <c r="C43" s="397">
        <f>C40+C42</f>
        <v>7565518.959999755</v>
      </c>
      <c r="D43" s="420">
        <v>36768379.829999998</v>
      </c>
      <c r="F43" s="400"/>
    </row>
    <row r="44" spans="1:6" x14ac:dyDescent="0.25">
      <c r="A44" s="539"/>
      <c r="B44" s="539"/>
      <c r="C44" s="539"/>
      <c r="D44" s="539"/>
    </row>
    <row r="45" spans="1:6" x14ac:dyDescent="0.25">
      <c r="A45" s="539"/>
      <c r="C45" s="419"/>
      <c r="D45" s="401"/>
    </row>
    <row r="46" spans="1:6" x14ac:dyDescent="0.25">
      <c r="A46" s="539"/>
    </row>
    <row r="47" spans="1:6" x14ac:dyDescent="0.25">
      <c r="A47" s="539"/>
    </row>
    <row r="48" spans="1:6" ht="13.5" x14ac:dyDescent="0.25">
      <c r="A48" s="392" t="str">
        <f>scea!A20</f>
        <v>Onuche Daniel Jonah</v>
      </c>
    </row>
    <row r="49" spans="1:1" x14ac:dyDescent="0.25">
      <c r="A49" s="386" t="str">
        <f>scea!A21</f>
        <v>Local Government Treasurer (LGT)</v>
      </c>
    </row>
    <row r="50" spans="1:1" x14ac:dyDescent="0.25">
      <c r="A50" s="386" t="str">
        <f>scea!A22</f>
        <v>Olamaboro Local Government</v>
      </c>
    </row>
    <row r="51" spans="1:1" x14ac:dyDescent="0.25">
      <c r="A51" s="386" t="s">
        <v>473</v>
      </c>
    </row>
  </sheetData>
  <mergeCells count="7">
    <mergeCell ref="A4:D4"/>
    <mergeCell ref="A1:D1"/>
    <mergeCell ref="A2:D2"/>
    <mergeCell ref="A3:D3"/>
    <mergeCell ref="A44:A47"/>
    <mergeCell ref="B44:D44"/>
    <mergeCell ref="A39:D39"/>
  </mergeCells>
  <pageMargins left="0.7" right="0.7" top="0.75" bottom="0.75" header="0.3" footer="0.3"/>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I49"/>
  <sheetViews>
    <sheetView showGridLines="0" topLeftCell="A29" zoomScale="120" zoomScaleNormal="120" zoomScaleSheetLayoutView="100" workbookViewId="0">
      <selection sqref="A1:I43"/>
    </sheetView>
  </sheetViews>
  <sheetFormatPr defaultColWidth="19.42578125" defaultRowHeight="12.75" x14ac:dyDescent="0.25"/>
  <cols>
    <col min="1" max="1" width="5.28515625" style="386" customWidth="1"/>
    <col min="2" max="2" width="3.7109375" style="386" customWidth="1"/>
    <col min="3" max="3" width="28.5703125" style="386" customWidth="1"/>
    <col min="4" max="4" width="7.140625" style="413" customWidth="1"/>
    <col min="5" max="5" width="16.140625" style="386" bestFit="1" customWidth="1"/>
    <col min="6" max="6" width="16" style="386" bestFit="1" customWidth="1"/>
    <col min="7" max="7" width="16.5703125" style="386" bestFit="1" customWidth="1"/>
    <col min="8" max="8" width="18.5703125" style="400" bestFit="1" customWidth="1"/>
    <col min="9" max="9" width="14.42578125" style="400" bestFit="1" customWidth="1"/>
    <col min="10" max="10" width="22" style="386" customWidth="1"/>
    <col min="11" max="16384" width="19.42578125" style="386"/>
  </cols>
  <sheetData>
    <row r="1" spans="1:9" ht="13.5" x14ac:dyDescent="0.25">
      <c r="A1" s="540" t="str">
        <f>RNSD!A1:C1</f>
        <v>Olamaboro Local Government of Kogi State</v>
      </c>
      <c r="B1" s="540"/>
      <c r="C1" s="540"/>
      <c r="D1" s="540"/>
      <c r="E1" s="540"/>
      <c r="F1" s="540"/>
      <c r="G1" s="540"/>
      <c r="H1" s="540"/>
      <c r="I1" s="540"/>
    </row>
    <row r="2" spans="1:9" ht="13.5" x14ac:dyDescent="0.25">
      <c r="A2" s="540" t="str">
        <f>RNSD!A2:C2</f>
        <v>Financial Statements for the Year Ended 31 December, 2021</v>
      </c>
      <c r="B2" s="540"/>
      <c r="C2" s="540"/>
      <c r="D2" s="540"/>
      <c r="E2" s="540"/>
      <c r="F2" s="540"/>
      <c r="G2" s="540"/>
      <c r="H2" s="540"/>
      <c r="I2" s="540"/>
    </row>
    <row r="3" spans="1:9" ht="13.5" x14ac:dyDescent="0.25">
      <c r="A3" s="540" t="s">
        <v>495</v>
      </c>
      <c r="B3" s="540"/>
      <c r="C3" s="540"/>
      <c r="D3" s="540"/>
      <c r="E3" s="540"/>
      <c r="F3" s="540"/>
      <c r="G3" s="540"/>
      <c r="H3" s="540"/>
      <c r="I3" s="540"/>
    </row>
    <row r="4" spans="1:9" s="401" customFormat="1" ht="69.75" customHeight="1" x14ac:dyDescent="0.25">
      <c r="A4" s="539"/>
      <c r="B4" s="539"/>
      <c r="C4" s="539"/>
      <c r="D4" s="387" t="s">
        <v>323</v>
      </c>
      <c r="E4" s="540" t="s">
        <v>470</v>
      </c>
      <c r="F4" s="540"/>
      <c r="G4" s="540"/>
      <c r="H4" s="402" t="s">
        <v>784</v>
      </c>
      <c r="I4" s="402" t="s">
        <v>761</v>
      </c>
    </row>
    <row r="5" spans="1:9" s="401" customFormat="1" ht="27" x14ac:dyDescent="0.25">
      <c r="A5" s="540" t="s">
        <v>679</v>
      </c>
      <c r="B5" s="540"/>
      <c r="C5" s="540"/>
      <c r="D5" s="387"/>
      <c r="E5" s="398" t="s">
        <v>496</v>
      </c>
      <c r="F5" s="411" t="s">
        <v>792</v>
      </c>
      <c r="G5" s="398" t="s">
        <v>497</v>
      </c>
      <c r="H5" s="550"/>
      <c r="I5" s="550"/>
    </row>
    <row r="6" spans="1:9" ht="18.75" customHeight="1" x14ac:dyDescent="0.2">
      <c r="A6" s="539"/>
      <c r="B6" s="453">
        <v>1</v>
      </c>
      <c r="C6" s="454" t="s">
        <v>388</v>
      </c>
      <c r="D6" s="389"/>
      <c r="E6" s="498">
        <v>1680409920</v>
      </c>
      <c r="F6" s="499">
        <v>416718000</v>
      </c>
      <c r="G6" s="491">
        <f>E6+F6</f>
        <v>2097127920</v>
      </c>
      <c r="H6" s="500">
        <v>1234829438.9000001</v>
      </c>
      <c r="I6" s="420">
        <f>G6-H6</f>
        <v>862298481.0999999</v>
      </c>
    </row>
    <row r="7" spans="1:9" ht="28.5" customHeight="1" x14ac:dyDescent="0.2">
      <c r="A7" s="539"/>
      <c r="B7" s="421">
        <v>2</v>
      </c>
      <c r="C7" s="501" t="s">
        <v>961</v>
      </c>
      <c r="D7" s="389"/>
      <c r="E7" s="444">
        <v>563321370</v>
      </c>
      <c r="F7" s="443">
        <v>0</v>
      </c>
      <c r="G7" s="436">
        <f>SUM(E7:F7)</f>
        <v>563321370</v>
      </c>
      <c r="H7" s="502">
        <v>672390898.80999994</v>
      </c>
      <c r="I7" s="420">
        <f t="shared" ref="I7:I17" si="0">G7-H7</f>
        <v>-109069528.80999994</v>
      </c>
    </row>
    <row r="8" spans="1:9" ht="14.25" customHeight="1" x14ac:dyDescent="0.2">
      <c r="A8" s="539"/>
      <c r="B8" s="453">
        <v>3</v>
      </c>
      <c r="C8" s="503" t="s">
        <v>467</v>
      </c>
      <c r="D8" s="389"/>
      <c r="E8" s="443">
        <v>0</v>
      </c>
      <c r="F8" s="443">
        <v>0</v>
      </c>
      <c r="G8" s="422">
        <v>0</v>
      </c>
      <c r="H8" s="504">
        <v>7226135.0800000001</v>
      </c>
      <c r="I8" s="420">
        <f t="shared" si="0"/>
        <v>-7226135.0800000001</v>
      </c>
    </row>
    <row r="9" spans="1:9" ht="14.25" customHeight="1" x14ac:dyDescent="0.2">
      <c r="A9" s="539"/>
      <c r="B9" s="421">
        <v>4</v>
      </c>
      <c r="C9" s="503" t="s">
        <v>797</v>
      </c>
      <c r="D9" s="389"/>
      <c r="E9" s="443">
        <v>0</v>
      </c>
      <c r="F9" s="443">
        <v>0</v>
      </c>
      <c r="G9" s="422">
        <v>0</v>
      </c>
      <c r="H9" s="504">
        <v>0</v>
      </c>
      <c r="I9" s="420">
        <f t="shared" si="0"/>
        <v>0</v>
      </c>
    </row>
    <row r="10" spans="1:9" ht="14.25" customHeight="1" x14ac:dyDescent="0.2">
      <c r="A10" s="539"/>
      <c r="B10" s="453">
        <v>5</v>
      </c>
      <c r="C10" s="503" t="s">
        <v>801</v>
      </c>
      <c r="D10" s="389"/>
      <c r="E10" s="443">
        <v>0</v>
      </c>
      <c r="F10" s="443">
        <v>0</v>
      </c>
      <c r="G10" s="422">
        <v>0</v>
      </c>
      <c r="H10" s="504">
        <v>0</v>
      </c>
      <c r="I10" s="420">
        <f t="shared" si="0"/>
        <v>0</v>
      </c>
    </row>
    <row r="11" spans="1:9" ht="14.25" customHeight="1" x14ac:dyDescent="0.2">
      <c r="A11" s="539"/>
      <c r="B11" s="421">
        <v>6</v>
      </c>
      <c r="C11" s="503" t="s">
        <v>802</v>
      </c>
      <c r="D11" s="389"/>
      <c r="E11" s="443">
        <v>0</v>
      </c>
      <c r="F11" s="443">
        <v>0</v>
      </c>
      <c r="G11" s="422">
        <v>0</v>
      </c>
      <c r="H11" s="504">
        <v>1856946.84</v>
      </c>
      <c r="I11" s="420">
        <f t="shared" si="0"/>
        <v>-1856946.84</v>
      </c>
    </row>
    <row r="12" spans="1:9" ht="14.25" customHeight="1" x14ac:dyDescent="0.2">
      <c r="A12" s="539"/>
      <c r="B12" s="453">
        <v>7</v>
      </c>
      <c r="C12" s="503" t="s">
        <v>803</v>
      </c>
      <c r="D12" s="389"/>
      <c r="E12" s="443">
        <v>0</v>
      </c>
      <c r="F12" s="443">
        <v>0</v>
      </c>
      <c r="G12" s="422">
        <v>0</v>
      </c>
      <c r="H12" s="504">
        <v>3683337.53</v>
      </c>
      <c r="I12" s="420">
        <f t="shared" si="0"/>
        <v>-3683337.53</v>
      </c>
    </row>
    <row r="13" spans="1:9" ht="14.25" customHeight="1" x14ac:dyDescent="0.2">
      <c r="A13" s="539"/>
      <c r="B13" s="421">
        <v>8</v>
      </c>
      <c r="C13" s="503" t="s">
        <v>804</v>
      </c>
      <c r="D13" s="389"/>
      <c r="E13" s="443">
        <v>0</v>
      </c>
      <c r="F13" s="443">
        <v>0</v>
      </c>
      <c r="G13" s="422">
        <v>0</v>
      </c>
      <c r="H13" s="504">
        <v>71281274.010000005</v>
      </c>
      <c r="I13" s="420">
        <f t="shared" si="0"/>
        <v>-71281274.010000005</v>
      </c>
    </row>
    <row r="14" spans="1:9" ht="14.25" customHeight="1" x14ac:dyDescent="0.2">
      <c r="A14" s="539"/>
      <c r="B14" s="453">
        <v>9</v>
      </c>
      <c r="C14" s="503" t="s">
        <v>805</v>
      </c>
      <c r="D14" s="389"/>
      <c r="E14" s="443">
        <v>0</v>
      </c>
      <c r="F14" s="443">
        <v>0</v>
      </c>
      <c r="G14" s="422">
        <v>0</v>
      </c>
      <c r="H14" s="504">
        <v>0</v>
      </c>
      <c r="I14" s="420">
        <f t="shared" si="0"/>
        <v>0</v>
      </c>
    </row>
    <row r="15" spans="1:9" ht="14.25" customHeight="1" x14ac:dyDescent="0.2">
      <c r="A15" s="539"/>
      <c r="B15" s="421">
        <v>10</v>
      </c>
      <c r="C15" s="503" t="s">
        <v>806</v>
      </c>
      <c r="D15" s="389"/>
      <c r="E15" s="443">
        <v>0</v>
      </c>
      <c r="F15" s="443">
        <v>0</v>
      </c>
      <c r="G15" s="422">
        <v>0</v>
      </c>
      <c r="H15" s="504">
        <v>0</v>
      </c>
      <c r="I15" s="420">
        <f t="shared" si="0"/>
        <v>0</v>
      </c>
    </row>
    <row r="16" spans="1:9" ht="14.25" customHeight="1" x14ac:dyDescent="0.2">
      <c r="A16" s="539"/>
      <c r="B16" s="453">
        <v>11</v>
      </c>
      <c r="C16" s="503" t="s">
        <v>807</v>
      </c>
      <c r="D16" s="389"/>
      <c r="E16" s="443">
        <v>0</v>
      </c>
      <c r="F16" s="443">
        <v>0</v>
      </c>
      <c r="G16" s="422">
        <v>0</v>
      </c>
      <c r="H16" s="504">
        <v>72440568.090000004</v>
      </c>
      <c r="I16" s="420">
        <f t="shared" si="0"/>
        <v>-72440568.090000004</v>
      </c>
    </row>
    <row r="17" spans="1:9" ht="14.25" customHeight="1" x14ac:dyDescent="0.2">
      <c r="A17" s="539"/>
      <c r="B17" s="421">
        <v>12</v>
      </c>
      <c r="C17" s="503" t="s">
        <v>808</v>
      </c>
      <c r="D17" s="389"/>
      <c r="E17" s="443">
        <v>0</v>
      </c>
      <c r="F17" s="443">
        <v>0</v>
      </c>
      <c r="G17" s="422">
        <v>0</v>
      </c>
      <c r="H17" s="505">
        <v>0</v>
      </c>
      <c r="I17" s="420">
        <f t="shared" si="0"/>
        <v>0</v>
      </c>
    </row>
    <row r="18" spans="1:9" x14ac:dyDescent="0.2">
      <c r="A18" s="539"/>
      <c r="B18" s="453">
        <v>13</v>
      </c>
      <c r="C18" s="437" t="s">
        <v>3</v>
      </c>
      <c r="D18" s="389"/>
      <c r="E18" s="444">
        <v>14387450</v>
      </c>
      <c r="F18" s="458"/>
      <c r="G18" s="506">
        <f>SUM(E18:F18)</f>
        <v>14387450</v>
      </c>
      <c r="H18" s="455">
        <v>22011028.649999999</v>
      </c>
      <c r="I18" s="420">
        <v>-8054753</v>
      </c>
    </row>
    <row r="19" spans="1:9" ht="14.25" customHeight="1" x14ac:dyDescent="0.2">
      <c r="A19" s="539"/>
      <c r="B19" s="421">
        <v>14</v>
      </c>
      <c r="C19" s="437" t="s">
        <v>786</v>
      </c>
      <c r="D19" s="389"/>
      <c r="E19" s="444">
        <v>5843220</v>
      </c>
      <c r="F19" s="458"/>
      <c r="G19" s="506">
        <f>SUM(E19:F19)</f>
        <v>5843220</v>
      </c>
      <c r="H19" s="455">
        <v>12417676.890000001</v>
      </c>
      <c r="I19" s="420">
        <v>-6143283</v>
      </c>
    </row>
    <row r="20" spans="1:9" ht="13.5" x14ac:dyDescent="0.25">
      <c r="A20" s="392" t="s">
        <v>680</v>
      </c>
      <c r="D20" s="389"/>
      <c r="E20" s="392">
        <f>SUM(E6:E19)</f>
        <v>2263961960</v>
      </c>
      <c r="F20" s="392">
        <f>SUM(F6:F19)</f>
        <v>416718000</v>
      </c>
      <c r="G20" s="392">
        <f>SUM(G6:G19)</f>
        <v>2680679960</v>
      </c>
      <c r="H20" s="392">
        <f>SUM(H6:H19)</f>
        <v>2098137304.8</v>
      </c>
      <c r="I20" s="392">
        <f>SUM(I6:I19)</f>
        <v>582542654.73999989</v>
      </c>
    </row>
    <row r="21" spans="1:9" ht="13.5" x14ac:dyDescent="0.25">
      <c r="A21" s="540"/>
      <c r="B21" s="540"/>
      <c r="C21" s="540"/>
      <c r="D21" s="540"/>
      <c r="E21" s="540"/>
      <c r="F21" s="540"/>
      <c r="G21" s="540"/>
      <c r="H21" s="540"/>
      <c r="I21" s="540"/>
    </row>
    <row r="22" spans="1:9" ht="13.5" x14ac:dyDescent="0.25">
      <c r="A22" s="536" t="s">
        <v>498</v>
      </c>
      <c r="B22" s="536"/>
      <c r="C22" s="536"/>
      <c r="D22" s="389"/>
      <c r="E22" s="539"/>
      <c r="F22" s="539"/>
      <c r="G22" s="539"/>
      <c r="H22" s="539"/>
      <c r="I22" s="539"/>
    </row>
    <row r="23" spans="1:9" ht="13.5" x14ac:dyDescent="0.25">
      <c r="A23" s="540"/>
      <c r="B23" s="538"/>
      <c r="C23" s="538"/>
      <c r="D23" s="389"/>
      <c r="E23" s="401">
        <f>Note13!C8</f>
        <v>0</v>
      </c>
      <c r="F23" s="401">
        <v>0</v>
      </c>
      <c r="G23" s="401">
        <f t="shared" ref="G23:G25" si="1">E23+F23</f>
        <v>0</v>
      </c>
      <c r="H23" s="400">
        <f>Note13!C12</f>
        <v>0</v>
      </c>
      <c r="I23" s="397">
        <f>SUM(E23:H23)</f>
        <v>0</v>
      </c>
    </row>
    <row r="24" spans="1:9" ht="13.5" x14ac:dyDescent="0.25">
      <c r="A24" s="540"/>
      <c r="B24" s="538"/>
      <c r="C24" s="538"/>
      <c r="D24" s="389"/>
      <c r="E24" s="401"/>
      <c r="F24" s="401"/>
      <c r="G24" s="401">
        <f t="shared" si="1"/>
        <v>0</v>
      </c>
      <c r="H24" s="397"/>
      <c r="I24" s="397">
        <f>SUM(E24:H24)</f>
        <v>0</v>
      </c>
    </row>
    <row r="25" spans="1:9" ht="13.5" x14ac:dyDescent="0.25">
      <c r="A25" s="540"/>
      <c r="B25" s="538"/>
      <c r="C25" s="538"/>
      <c r="D25" s="389"/>
      <c r="E25" s="401"/>
      <c r="F25" s="401"/>
      <c r="G25" s="401">
        <f t="shared" si="1"/>
        <v>0</v>
      </c>
      <c r="I25" s="397">
        <f t="shared" ref="I25:I26" si="2">SUM(E25:H25)</f>
        <v>0</v>
      </c>
    </row>
    <row r="26" spans="1:9" ht="13.5" x14ac:dyDescent="0.25">
      <c r="A26" s="536" t="s">
        <v>499</v>
      </c>
      <c r="B26" s="536"/>
      <c r="C26" s="536"/>
      <c r="D26" s="536"/>
      <c r="E26" s="398">
        <f>SUM(E23:E25)</f>
        <v>0</v>
      </c>
      <c r="F26" s="398">
        <f>SUM(F23:F25)</f>
        <v>0</v>
      </c>
      <c r="G26" s="398">
        <f>SUM(G23:G25)</f>
        <v>0</v>
      </c>
      <c r="H26" s="399">
        <f>SUM(H23:H25)</f>
        <v>0</v>
      </c>
      <c r="I26" s="397">
        <f t="shared" si="2"/>
        <v>0</v>
      </c>
    </row>
    <row r="27" spans="1:9" ht="13.5" x14ac:dyDescent="0.25">
      <c r="A27" s="536" t="s">
        <v>406</v>
      </c>
      <c r="B27" s="536"/>
      <c r="C27" s="536"/>
      <c r="D27" s="536"/>
      <c r="E27" s="398">
        <f>E20+E26</f>
        <v>2263961960</v>
      </c>
      <c r="F27" s="398">
        <f>F20+F26</f>
        <v>416718000</v>
      </c>
      <c r="G27" s="398">
        <f>G20+G26</f>
        <v>2680679960</v>
      </c>
      <c r="H27" s="398">
        <f>H20+H26</f>
        <v>2098137304.8</v>
      </c>
      <c r="I27" s="398">
        <f>I20+I26</f>
        <v>582542654.73999989</v>
      </c>
    </row>
    <row r="28" spans="1:9" x14ac:dyDescent="0.25">
      <c r="A28" s="539"/>
      <c r="B28" s="539"/>
      <c r="C28" s="539"/>
      <c r="D28" s="539"/>
      <c r="E28" s="539"/>
      <c r="F28" s="539"/>
      <c r="G28" s="539"/>
      <c r="H28" s="539"/>
      <c r="I28" s="539"/>
    </row>
    <row r="29" spans="1:9" ht="13.5" x14ac:dyDescent="0.25">
      <c r="A29" s="536" t="s">
        <v>675</v>
      </c>
      <c r="B29" s="536"/>
      <c r="C29" s="536"/>
      <c r="D29" s="536"/>
      <c r="E29" s="536"/>
      <c r="F29" s="536"/>
      <c r="G29" s="536"/>
      <c r="H29" s="536"/>
      <c r="I29" s="536"/>
    </row>
    <row r="30" spans="1:9" x14ac:dyDescent="0.2">
      <c r="A30" s="539"/>
      <c r="B30" s="552" t="s">
        <v>213</v>
      </c>
      <c r="C30" s="552"/>
      <c r="D30" s="389"/>
      <c r="E30" s="444">
        <v>402865030</v>
      </c>
      <c r="F30" s="443">
        <v>0</v>
      </c>
      <c r="G30" s="436">
        <f>SUM(E30:F30)</f>
        <v>402865030</v>
      </c>
      <c r="H30" s="443">
        <v>510734224.13322353</v>
      </c>
      <c r="I30" s="420">
        <f t="shared" ref="I30:I34" si="3">G30-H30</f>
        <v>-107869194.13322353</v>
      </c>
    </row>
    <row r="31" spans="1:9" x14ac:dyDescent="0.2">
      <c r="A31" s="539"/>
      <c r="B31" s="552" t="s">
        <v>215</v>
      </c>
      <c r="C31" s="552"/>
      <c r="D31" s="389"/>
      <c r="E31" s="444">
        <v>295374470</v>
      </c>
      <c r="F31" s="443">
        <v>0</v>
      </c>
      <c r="G31" s="436">
        <f>SUM(E31:F31)</f>
        <v>295374470</v>
      </c>
      <c r="H31" s="455">
        <v>205756566.33999997</v>
      </c>
      <c r="I31" s="420">
        <f t="shared" si="3"/>
        <v>89617903.660000026</v>
      </c>
    </row>
    <row r="32" spans="1:9" x14ac:dyDescent="0.2">
      <c r="A32" s="539"/>
      <c r="B32" s="552" t="s">
        <v>268</v>
      </c>
      <c r="C32" s="552"/>
      <c r="D32" s="389"/>
      <c r="E32" s="444">
        <v>734638570</v>
      </c>
      <c r="F32" s="443">
        <v>250080000</v>
      </c>
      <c r="G32" s="436">
        <f>SUM(E32:F32)</f>
        <v>984718570</v>
      </c>
      <c r="H32" s="455">
        <v>993339077.59000003</v>
      </c>
      <c r="I32" s="420">
        <f t="shared" si="3"/>
        <v>-8620507.5900000334</v>
      </c>
    </row>
    <row r="33" spans="1:9" x14ac:dyDescent="0.2">
      <c r="A33" s="539"/>
      <c r="B33" s="552" t="s">
        <v>265</v>
      </c>
      <c r="C33" s="552"/>
      <c r="D33" s="389"/>
      <c r="E33" s="444">
        <v>0</v>
      </c>
      <c r="F33" s="444">
        <v>0</v>
      </c>
      <c r="G33" s="436">
        <v>0</v>
      </c>
      <c r="H33" s="507">
        <v>0</v>
      </c>
      <c r="I33" s="420">
        <f t="shared" si="3"/>
        <v>0</v>
      </c>
    </row>
    <row r="34" spans="1:9" x14ac:dyDescent="0.2">
      <c r="A34" s="539"/>
      <c r="B34" s="552" t="s">
        <v>243</v>
      </c>
      <c r="C34" s="552"/>
      <c r="D34" s="389"/>
      <c r="E34" s="444">
        <v>0</v>
      </c>
      <c r="F34" s="444">
        <v>0</v>
      </c>
      <c r="G34" s="436">
        <v>0</v>
      </c>
      <c r="H34" s="507">
        <v>0</v>
      </c>
      <c r="I34" s="420">
        <f t="shared" si="3"/>
        <v>0</v>
      </c>
    </row>
    <row r="35" spans="1:9" x14ac:dyDescent="0.2">
      <c r="A35" s="539"/>
      <c r="B35" s="552" t="s">
        <v>809</v>
      </c>
      <c r="C35" s="552"/>
      <c r="D35" s="389"/>
      <c r="E35" s="444">
        <v>0</v>
      </c>
      <c r="F35" s="444">
        <v>0</v>
      </c>
      <c r="G35" s="436">
        <v>0</v>
      </c>
      <c r="H35" s="436">
        <v>0</v>
      </c>
      <c r="I35" s="436">
        <v>0</v>
      </c>
    </row>
    <row r="36" spans="1:9" ht="13.5" x14ac:dyDescent="0.25">
      <c r="A36" s="536" t="s">
        <v>678</v>
      </c>
      <c r="B36" s="536"/>
      <c r="C36" s="536"/>
      <c r="E36" s="392">
        <f>SUM(E30:E35)</f>
        <v>1432878070</v>
      </c>
      <c r="F36" s="392">
        <f t="shared" ref="F36:I36" si="4">SUM(F30:F35)</f>
        <v>250080000</v>
      </c>
      <c r="G36" s="392">
        <f t="shared" si="4"/>
        <v>1682958070</v>
      </c>
      <c r="H36" s="392">
        <f t="shared" si="4"/>
        <v>1709829868.0632234</v>
      </c>
      <c r="I36" s="392">
        <f t="shared" si="4"/>
        <v>-26871798.063223541</v>
      </c>
    </row>
    <row r="37" spans="1:9" ht="13.5" x14ac:dyDescent="0.25">
      <c r="A37" s="540"/>
      <c r="B37" s="540"/>
      <c r="C37" s="540"/>
      <c r="D37" s="540"/>
      <c r="E37" s="540"/>
      <c r="F37" s="540"/>
      <c r="G37" s="540"/>
      <c r="H37" s="540"/>
      <c r="I37" s="540"/>
    </row>
    <row r="38" spans="1:9" ht="13.5" x14ac:dyDescent="0.25">
      <c r="A38" s="536" t="s">
        <v>676</v>
      </c>
      <c r="B38" s="536"/>
      <c r="C38" s="536"/>
      <c r="D38" s="536"/>
      <c r="E38" s="536"/>
      <c r="F38" s="536"/>
      <c r="G38" s="536"/>
      <c r="H38" s="536"/>
      <c r="I38" s="536"/>
    </row>
    <row r="39" spans="1:9" x14ac:dyDescent="0.2">
      <c r="A39" s="538" t="s">
        <v>580</v>
      </c>
      <c r="B39" s="538"/>
      <c r="C39" s="538"/>
      <c r="D39" s="389"/>
      <c r="E39" s="444">
        <v>831083890</v>
      </c>
      <c r="F39" s="443">
        <v>166638000</v>
      </c>
      <c r="G39" s="436">
        <f>E39+F39</f>
        <v>997721890</v>
      </c>
      <c r="H39" s="508">
        <v>708234065.81999993</v>
      </c>
      <c r="I39" s="420">
        <f t="shared" ref="I39" si="5">G39-H39</f>
        <v>289487824.18000007</v>
      </c>
    </row>
    <row r="40" spans="1:9" ht="13.5" x14ac:dyDescent="0.25">
      <c r="A40" s="395"/>
      <c r="B40" s="540"/>
      <c r="C40" s="540"/>
      <c r="E40" s="392"/>
      <c r="F40" s="392"/>
      <c r="G40" s="392"/>
      <c r="H40" s="397"/>
      <c r="I40" s="397"/>
    </row>
    <row r="41" spans="1:9" ht="13.5" x14ac:dyDescent="0.25">
      <c r="A41" s="536" t="s">
        <v>677</v>
      </c>
      <c r="B41" s="536"/>
      <c r="C41" s="536"/>
      <c r="E41" s="392">
        <f t="shared" ref="E41:H41" si="6">SUM(E39:E40)</f>
        <v>831083890</v>
      </c>
      <c r="F41" s="392">
        <f t="shared" si="6"/>
        <v>166638000</v>
      </c>
      <c r="G41" s="392">
        <f t="shared" si="6"/>
        <v>997721890</v>
      </c>
      <c r="H41" s="397">
        <f t="shared" si="6"/>
        <v>708234065.81999993</v>
      </c>
      <c r="I41" s="392">
        <f>SUM(I39:I40)</f>
        <v>289487824.18000007</v>
      </c>
    </row>
    <row r="42" spans="1:9" ht="13.5" x14ac:dyDescent="0.25">
      <c r="A42" s="540"/>
      <c r="B42" s="540"/>
      <c r="C42" s="540"/>
      <c r="D42" s="540"/>
      <c r="E42" s="540"/>
      <c r="F42" s="540"/>
      <c r="G42" s="540"/>
      <c r="H42" s="540"/>
      <c r="I42" s="540"/>
    </row>
    <row r="43" spans="1:9" ht="13.5" x14ac:dyDescent="0.25">
      <c r="A43" s="536" t="s">
        <v>674</v>
      </c>
      <c r="B43" s="536"/>
      <c r="C43" s="536"/>
      <c r="E43" s="392">
        <f>E36+E41</f>
        <v>2263961960</v>
      </c>
      <c r="F43" s="392">
        <f>F36+F41</f>
        <v>416718000</v>
      </c>
      <c r="G43" s="392">
        <f>G36+G41</f>
        <v>2680679960</v>
      </c>
      <c r="H43" s="397">
        <f>H36+H41</f>
        <v>2418063933.8832235</v>
      </c>
      <c r="I43" s="393">
        <v>256984495</v>
      </c>
    </row>
    <row r="45" spans="1:9" ht="48.75" customHeight="1" x14ac:dyDescent="0.25"/>
    <row r="46" spans="1:9" ht="13.5" x14ac:dyDescent="0.25">
      <c r="A46" s="536" t="str">
        <f>scf!A48</f>
        <v>Onuche Daniel Jonah</v>
      </c>
      <c r="B46" s="536"/>
      <c r="C46" s="536"/>
    </row>
    <row r="47" spans="1:9" ht="13.5" x14ac:dyDescent="0.25">
      <c r="A47" s="396" t="str">
        <f>scf!A49</f>
        <v>Local Government Treasurer (LGT)</v>
      </c>
      <c r="B47" s="396"/>
      <c r="C47" s="395"/>
    </row>
    <row r="48" spans="1:9" x14ac:dyDescent="0.25">
      <c r="A48" s="538" t="str">
        <f>scf!A50</f>
        <v>Olamaboro Local Government</v>
      </c>
      <c r="B48" s="538"/>
      <c r="C48" s="538"/>
    </row>
    <row r="49" spans="1:3" x14ac:dyDescent="0.25">
      <c r="A49" s="538" t="s">
        <v>473</v>
      </c>
      <c r="B49" s="538"/>
      <c r="C49" s="538"/>
    </row>
  </sheetData>
  <mergeCells count="37">
    <mergeCell ref="B25:C25"/>
    <mergeCell ref="A41:C41"/>
    <mergeCell ref="A27:D27"/>
    <mergeCell ref="A21:I21"/>
    <mergeCell ref="B33:C33"/>
    <mergeCell ref="A1:I1"/>
    <mergeCell ref="A2:I2"/>
    <mergeCell ref="A3:I3"/>
    <mergeCell ref="A4:C4"/>
    <mergeCell ref="A49:C49"/>
    <mergeCell ref="E4:G4"/>
    <mergeCell ref="A36:C36"/>
    <mergeCell ref="A30:A35"/>
    <mergeCell ref="B30:C30"/>
    <mergeCell ref="B31:C31"/>
    <mergeCell ref="B32:C32"/>
    <mergeCell ref="B34:C34"/>
    <mergeCell ref="B35:C35"/>
    <mergeCell ref="A5:C5"/>
    <mergeCell ref="H5:I5"/>
    <mergeCell ref="A6:A19"/>
    <mergeCell ref="A46:C46"/>
    <mergeCell ref="A38:I38"/>
    <mergeCell ref="A48:C48"/>
    <mergeCell ref="A22:C22"/>
    <mergeCell ref="B23:C23"/>
    <mergeCell ref="B24:C24"/>
    <mergeCell ref="A29:I29"/>
    <mergeCell ref="A28:I28"/>
    <mergeCell ref="A26:D26"/>
    <mergeCell ref="A23:A25"/>
    <mergeCell ref="A43:C43"/>
    <mergeCell ref="A37:I37"/>
    <mergeCell ref="B40:C40"/>
    <mergeCell ref="A42:I42"/>
    <mergeCell ref="A39:C39"/>
    <mergeCell ref="E22:I22"/>
  </mergeCells>
  <pageMargins left="0.7" right="0.7" top="0.75" bottom="0.75" header="0.3" footer="0.3"/>
  <pageSetup paperSize="9" scale="64" orientation="portrait" horizontalDpi="4294967292"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C25"/>
  <sheetViews>
    <sheetView showGridLines="0" topLeftCell="A9" zoomScale="120" zoomScaleNormal="120" zoomScaleSheetLayoutView="100" workbookViewId="0">
      <selection activeCell="C20" sqref="C20"/>
    </sheetView>
  </sheetViews>
  <sheetFormatPr defaultColWidth="9.140625" defaultRowHeight="12.75" x14ac:dyDescent="0.25"/>
  <cols>
    <col min="1" max="1" width="67" style="386" customWidth="1"/>
    <col min="2" max="2" width="7.5703125" style="389" customWidth="1"/>
    <col min="3" max="3" width="21" style="390" customWidth="1"/>
    <col min="4" max="4" width="26.42578125" style="386" customWidth="1"/>
    <col min="5" max="16384" width="9.140625" style="386"/>
  </cols>
  <sheetData>
    <row r="1" spans="1:3" ht="13.5" x14ac:dyDescent="0.25">
      <c r="A1" s="540" t="str">
        <f>scf!A1:D1</f>
        <v>Olamaboro Local Government of Kogi State</v>
      </c>
      <c r="B1" s="540"/>
      <c r="C1" s="540"/>
    </row>
    <row r="2" spans="1:3" ht="13.5" x14ac:dyDescent="0.25">
      <c r="A2" s="540" t="str">
        <f>scf!A2:D2</f>
        <v>Financial Statements for the Year Ended 31 December, 2021</v>
      </c>
      <c r="B2" s="540"/>
      <c r="C2" s="540"/>
    </row>
    <row r="3" spans="1:3" ht="13.5" x14ac:dyDescent="0.25">
      <c r="A3" s="540" t="s">
        <v>514</v>
      </c>
      <c r="B3" s="540"/>
      <c r="C3" s="540"/>
    </row>
    <row r="4" spans="1:3" x14ac:dyDescent="0.25">
      <c r="A4" s="539"/>
      <c r="B4" s="539"/>
      <c r="C4" s="539"/>
    </row>
    <row r="5" spans="1:3" ht="27" x14ac:dyDescent="0.25">
      <c r="A5" s="392" t="s">
        <v>384</v>
      </c>
      <c r="B5" s="387" t="s">
        <v>323</v>
      </c>
      <c r="C5" s="388" t="s">
        <v>784</v>
      </c>
    </row>
    <row r="6" spans="1:3" ht="13.5" x14ac:dyDescent="0.25">
      <c r="A6" s="392" t="s">
        <v>531</v>
      </c>
      <c r="B6" s="387"/>
      <c r="C6" s="393">
        <f>sofpe!E27</f>
        <v>-141889496.18322372</v>
      </c>
    </row>
    <row r="7" spans="1:3" ht="13.5" x14ac:dyDescent="0.25">
      <c r="A7" s="392" t="s">
        <v>501</v>
      </c>
      <c r="B7" s="387"/>
    </row>
    <row r="8" spans="1:3" x14ac:dyDescent="0.25">
      <c r="A8" s="386" t="s">
        <v>502</v>
      </c>
      <c r="C8" s="390">
        <v>243037128</v>
      </c>
    </row>
    <row r="9" spans="1:3" x14ac:dyDescent="0.25">
      <c r="A9" s="386" t="s">
        <v>508</v>
      </c>
      <c r="C9" s="390">
        <f>-Note22!G18</f>
        <v>0</v>
      </c>
    </row>
    <row r="10" spans="1:3" ht="13.5" x14ac:dyDescent="0.25">
      <c r="A10" s="414" t="s">
        <v>503</v>
      </c>
      <c r="B10" s="415"/>
      <c r="C10" s="416">
        <f>SUM(C6:C9)</f>
        <v>101147631.81677628</v>
      </c>
    </row>
    <row r="11" spans="1:3" x14ac:dyDescent="0.25">
      <c r="A11" s="553"/>
      <c r="B11" s="553"/>
      <c r="C11" s="553"/>
    </row>
    <row r="12" spans="1:3" ht="13.5" x14ac:dyDescent="0.25">
      <c r="A12" s="392" t="s">
        <v>504</v>
      </c>
      <c r="B12" s="387"/>
    </row>
    <row r="13" spans="1:3" x14ac:dyDescent="0.25">
      <c r="A13" s="386" t="s">
        <v>510</v>
      </c>
    </row>
    <row r="14" spans="1:3" x14ac:dyDescent="0.25">
      <c r="A14" s="386" t="s">
        <v>511</v>
      </c>
      <c r="C14" s="390">
        <f>'Note 28'!C10-'Note 28'!D10</f>
        <v>0</v>
      </c>
    </row>
    <row r="15" spans="1:3" x14ac:dyDescent="0.25">
      <c r="A15" s="386" t="s">
        <v>512</v>
      </c>
      <c r="B15" s="417"/>
      <c r="C15" s="390">
        <f>scf!C36</f>
        <v>0</v>
      </c>
    </row>
    <row r="16" spans="1:3" ht="13.5" x14ac:dyDescent="0.25">
      <c r="A16" s="414" t="s">
        <v>505</v>
      </c>
      <c r="B16" s="415"/>
      <c r="C16" s="416">
        <f>SUM(C13:C15)</f>
        <v>0</v>
      </c>
    </row>
    <row r="17" spans="1:3" ht="13.5" x14ac:dyDescent="0.25">
      <c r="A17" s="554"/>
      <c r="B17" s="554"/>
      <c r="C17" s="554"/>
    </row>
    <row r="18" spans="1:3" ht="13.5" x14ac:dyDescent="0.25">
      <c r="A18" s="392" t="s">
        <v>506</v>
      </c>
      <c r="B18" s="387"/>
    </row>
    <row r="19" spans="1:3" x14ac:dyDescent="0.25">
      <c r="A19" s="386" t="s">
        <v>509</v>
      </c>
      <c r="C19" s="390">
        <f>'15'!C24*-1</f>
        <v>-708234065.81999993</v>
      </c>
    </row>
    <row r="20" spans="1:3" ht="13.5" x14ac:dyDescent="0.25">
      <c r="A20" s="414" t="s">
        <v>507</v>
      </c>
      <c r="B20" s="415"/>
      <c r="C20" s="393">
        <f>C19</f>
        <v>-708234065.81999993</v>
      </c>
    </row>
    <row r="21" spans="1:3" ht="13.5" x14ac:dyDescent="0.25">
      <c r="A21" s="554"/>
      <c r="B21" s="554"/>
      <c r="C21" s="554"/>
    </row>
    <row r="22" spans="1:3" ht="13.5" x14ac:dyDescent="0.25">
      <c r="A22" s="392" t="s">
        <v>513</v>
      </c>
      <c r="B22" s="555"/>
      <c r="C22" s="416">
        <f>scf!C40</f>
        <v>-29202860.870000243</v>
      </c>
    </row>
    <row r="23" spans="1:3" ht="13.5" x14ac:dyDescent="0.25">
      <c r="A23" s="392" t="s">
        <v>740</v>
      </c>
      <c r="B23" s="555"/>
      <c r="C23" s="393">
        <f>scf!D43</f>
        <v>36768379.829999998</v>
      </c>
    </row>
    <row r="24" spans="1:3" ht="13.5" x14ac:dyDescent="0.25">
      <c r="A24" s="392" t="s">
        <v>741</v>
      </c>
      <c r="B24" s="555"/>
      <c r="C24" s="393">
        <f>SUM(C22:C23)</f>
        <v>7565518.959999755</v>
      </c>
    </row>
    <row r="25" spans="1:3" x14ac:dyDescent="0.25">
      <c r="A25" s="539"/>
      <c r="B25" s="539"/>
      <c r="C25" s="539"/>
    </row>
  </sheetData>
  <mergeCells count="9">
    <mergeCell ref="A11:C11"/>
    <mergeCell ref="A17:C17"/>
    <mergeCell ref="A21:C21"/>
    <mergeCell ref="A25:C25"/>
    <mergeCell ref="A1:C1"/>
    <mergeCell ref="A3:C3"/>
    <mergeCell ref="A2:C2"/>
    <mergeCell ref="A4:C4"/>
    <mergeCell ref="B22:B24"/>
  </mergeCells>
  <pageMargins left="0.7" right="0.7" top="0.75" bottom="0.75" header="0.3" footer="0.3"/>
  <pageSetup paperSize="9" scale="64" orientation="portrait" horizontalDpi="4294967292"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57</vt:i4>
      </vt:variant>
      <vt:variant>
        <vt:lpstr>Named Ranges</vt:lpstr>
      </vt:variant>
      <vt:variant>
        <vt:i4>35</vt:i4>
      </vt:variant>
    </vt:vector>
  </HeadingPairs>
  <TitlesOfParts>
    <vt:vector size="92" baseType="lpstr">
      <vt:lpstr>Stat of Fin Performance 1</vt:lpstr>
      <vt:lpstr>Sheet7</vt:lpstr>
      <vt:lpstr>Sheet1</vt:lpstr>
      <vt:lpstr>sofpe</vt:lpstr>
      <vt:lpstr>sfpo</vt:lpstr>
      <vt:lpstr>scea</vt:lpstr>
      <vt:lpstr>scf</vt:lpstr>
      <vt:lpstr>scba</vt:lpstr>
      <vt:lpstr>RNSD</vt:lpstr>
      <vt:lpstr>1- 5 Gen Inf about Reporting En</vt:lpstr>
      <vt:lpstr>6 - 8 Significant Acting Polici</vt:lpstr>
      <vt:lpstr>1</vt:lpstr>
      <vt:lpstr>1a</vt:lpstr>
      <vt:lpstr>2</vt:lpstr>
      <vt:lpstr>2a</vt:lpstr>
      <vt:lpstr>3</vt:lpstr>
      <vt:lpstr>Note 12</vt:lpstr>
      <vt:lpstr>Note12a</vt:lpstr>
      <vt:lpstr>Note13</vt:lpstr>
      <vt:lpstr>Note14</vt:lpstr>
      <vt:lpstr>4</vt:lpstr>
      <vt:lpstr>5a1</vt:lpstr>
      <vt:lpstr>6a1</vt:lpstr>
      <vt:lpstr>7</vt:lpstr>
      <vt:lpstr>8</vt:lpstr>
      <vt:lpstr>9</vt:lpstr>
      <vt:lpstr>10</vt:lpstr>
      <vt:lpstr>Note17</vt:lpstr>
      <vt:lpstr>Note20</vt:lpstr>
      <vt:lpstr>Note20 (b)</vt:lpstr>
      <vt:lpstr>Note 21</vt:lpstr>
      <vt:lpstr>Note22</vt:lpstr>
      <vt:lpstr>11</vt:lpstr>
      <vt:lpstr>N19 (3)</vt:lpstr>
      <vt:lpstr>Sheet2</vt:lpstr>
      <vt:lpstr>Note 24</vt:lpstr>
      <vt:lpstr>Note 25</vt:lpstr>
      <vt:lpstr>11a</vt:lpstr>
      <vt:lpstr>11b</vt:lpstr>
      <vt:lpstr>11c</vt:lpstr>
      <vt:lpstr>11d</vt:lpstr>
      <vt:lpstr>12</vt:lpstr>
      <vt:lpstr>13</vt:lpstr>
      <vt:lpstr>14</vt:lpstr>
      <vt:lpstr>15</vt:lpstr>
      <vt:lpstr>Sheet3</vt:lpstr>
      <vt:lpstr>Sheet4</vt:lpstr>
      <vt:lpstr>Sheet5</vt:lpstr>
      <vt:lpstr>Sheet6</vt:lpstr>
      <vt:lpstr>Note 25 b</vt:lpstr>
      <vt:lpstr>Note 25c</vt:lpstr>
      <vt:lpstr>Note 26</vt:lpstr>
      <vt:lpstr>Note 27</vt:lpstr>
      <vt:lpstr>Note 28</vt:lpstr>
      <vt:lpstr>Note 28a</vt:lpstr>
      <vt:lpstr>Note 28 b</vt:lpstr>
      <vt:lpstr>Note 25a (2)</vt:lpstr>
      <vt:lpstr>'1'!Print_Area</vt:lpstr>
      <vt:lpstr>'1- 5 Gen Inf about Reporting En'!Print_Area</vt:lpstr>
      <vt:lpstr>'10'!Print_Area</vt:lpstr>
      <vt:lpstr>'14'!Print_Area</vt:lpstr>
      <vt:lpstr>'15'!Print_Area</vt:lpstr>
      <vt:lpstr>'1a'!Print_Area</vt:lpstr>
      <vt:lpstr>'2'!Print_Area</vt:lpstr>
      <vt:lpstr>'2a'!Print_Area</vt:lpstr>
      <vt:lpstr>'3'!Print_Area</vt:lpstr>
      <vt:lpstr>'4'!Print_Area</vt:lpstr>
      <vt:lpstr>'6 - 8 Significant Acting Polici'!Print_Area</vt:lpstr>
      <vt:lpstr>'7'!Print_Area</vt:lpstr>
      <vt:lpstr>'8'!Print_Area</vt:lpstr>
      <vt:lpstr>'9'!Print_Area</vt:lpstr>
      <vt:lpstr>'N19 (3)'!Print_Area</vt:lpstr>
      <vt:lpstr>'Note 21'!Print_Area</vt:lpstr>
      <vt:lpstr>'Note 24'!Print_Area</vt:lpstr>
      <vt:lpstr>'Note 25'!Print_Area</vt:lpstr>
      <vt:lpstr>'Note 25 b'!Print_Area</vt:lpstr>
      <vt:lpstr>'Note 25a (2)'!Print_Area</vt:lpstr>
      <vt:lpstr>'Note 25c'!Print_Area</vt:lpstr>
      <vt:lpstr>'Note 26'!Print_Area</vt:lpstr>
      <vt:lpstr>'Note 27'!Print_Area</vt:lpstr>
      <vt:lpstr>'Note 28'!Print_Area</vt:lpstr>
      <vt:lpstr>'Note 28 b'!Print_Area</vt:lpstr>
      <vt:lpstr>'Note 28a'!Print_Area</vt:lpstr>
      <vt:lpstr>Note17!Print_Area</vt:lpstr>
      <vt:lpstr>Note20!Print_Area</vt:lpstr>
      <vt:lpstr>'Note20 (b)'!Print_Area</vt:lpstr>
      <vt:lpstr>Note22!Print_Area</vt:lpstr>
      <vt:lpstr>RNSD!Print_Area</vt:lpstr>
      <vt:lpstr>scba!Print_Area</vt:lpstr>
      <vt:lpstr>scea!Print_Area</vt:lpstr>
      <vt:lpstr>scf!Print_Area</vt:lpstr>
      <vt:lpstr>sfpo!Print_Area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DEVPC</dc:creator>
  <cp:lastModifiedBy>GOF PC</cp:lastModifiedBy>
  <cp:lastPrinted>2020-04-29T15:25:43Z</cp:lastPrinted>
  <dcterms:created xsi:type="dcterms:W3CDTF">2020-04-22T04:51:10Z</dcterms:created>
  <dcterms:modified xsi:type="dcterms:W3CDTF">2022-08-31T13:19:11Z</dcterms:modified>
</cp:coreProperties>
</file>